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odavies\Desktop\"/>
    </mc:Choice>
  </mc:AlternateContent>
  <xr:revisionPtr revIDLastSave="0" documentId="8_{0D1211DB-58DE-41D3-9D2A-21B5BEB94DF9}" xr6:coauthVersionLast="47" xr6:coauthVersionMax="47" xr10:uidLastSave="{00000000-0000-0000-0000-000000000000}"/>
  <workbookProtection workbookAlgorithmName="SHA-512" workbookHashValue="Q80wT6BHhCU+rVAhGRYikVI8kIlzIX77l6XL+FJ1wdQTrAsA/VNTOkoNlT9A+NsGEDFpeGBqKGN6zOaZV2Dijw==" workbookSaltValue="AlOhobdsO/S29eOegOUlnQ==" workbookSpinCount="100000" lockStructure="1"/>
  <bookViews>
    <workbookView xWindow="-120" yWindow="-120" windowWidth="51840" windowHeight="21240" xr2:uid="{00000000-000D-0000-FFFF-FFFF00000000}"/>
  </bookViews>
  <sheets>
    <sheet name="Monthy Utilization" sheetId="1" r:id="rId1"/>
    <sheet name="List" sheetId="2" state="hidden" r:id="rId2"/>
  </sheets>
  <definedNames>
    <definedName name="_xlnm.Print_Area" localSheetId="0">'Monthy Utilization'!$A$1:$Z$74</definedName>
    <definedName name="_xlnm.Print_Titles" localSheetId="0">'Monthy Utilization'!$21:$22</definedName>
    <definedName name="type">List!$A$13:$A$19</definedName>
    <definedName name="util">List!$A$1:$A$6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Q23" i="1"/>
  <c r="T23" i="1"/>
  <c r="V23" i="1"/>
  <c r="W23" i="1"/>
  <c r="X23" i="1"/>
  <c r="T35" i="1"/>
  <c r="T36" i="1"/>
  <c r="T37" i="1"/>
  <c r="T38" i="1"/>
  <c r="T39" i="1"/>
  <c r="T40" i="1"/>
  <c r="T41" i="1"/>
  <c r="T42" i="1"/>
  <c r="T43" i="1"/>
  <c r="T44" i="1"/>
  <c r="T45" i="1"/>
  <c r="T46" i="1"/>
  <c r="T47" i="1"/>
  <c r="T48" i="1"/>
  <c r="T49" i="1"/>
  <c r="T50" i="1"/>
  <c r="T51" i="1"/>
  <c r="Q35" i="1"/>
  <c r="Q36" i="1"/>
  <c r="Q37" i="1"/>
  <c r="Q38" i="1"/>
  <c r="Q39" i="1"/>
  <c r="Q40" i="1"/>
  <c r="Q41" i="1"/>
  <c r="Q42" i="1"/>
  <c r="Q43" i="1"/>
  <c r="Q44" i="1"/>
  <c r="Q45" i="1"/>
  <c r="Q46" i="1"/>
  <c r="Q47" i="1"/>
  <c r="Q48" i="1"/>
  <c r="Q49" i="1"/>
  <c r="Q50" i="1"/>
  <c r="Q51" i="1"/>
  <c r="O23" i="1" l="1"/>
  <c r="N23" i="1"/>
  <c r="T30" i="1"/>
  <c r="T31" i="1"/>
  <c r="T32" i="1"/>
  <c r="T33" i="1"/>
  <c r="T34" i="1"/>
  <c r="T52" i="1"/>
  <c r="T53" i="1"/>
  <c r="T54" i="1"/>
  <c r="T55" i="1"/>
  <c r="T56" i="1"/>
  <c r="T57" i="1"/>
  <c r="T58" i="1"/>
  <c r="T59" i="1"/>
  <c r="T60" i="1"/>
  <c r="T61" i="1"/>
  <c r="T62" i="1"/>
  <c r="Q30" i="1"/>
  <c r="Q31" i="1"/>
  <c r="Q32" i="1"/>
  <c r="Q33" i="1"/>
  <c r="Q34" i="1"/>
  <c r="Q52" i="1"/>
  <c r="Q53" i="1"/>
  <c r="Q54" i="1"/>
  <c r="Q55" i="1"/>
  <c r="Q56" i="1"/>
  <c r="Q57" i="1"/>
  <c r="Q58" i="1"/>
  <c r="Q59" i="1"/>
  <c r="Q60" i="1"/>
  <c r="Q61" i="1"/>
  <c r="Q62" i="1"/>
  <c r="X64" i="1" l="1"/>
  <c r="W64" i="1"/>
  <c r="V64" i="1"/>
  <c r="O64" i="1"/>
  <c r="N64" i="1"/>
  <c r="M64" i="1"/>
  <c r="X63" i="1"/>
  <c r="W63" i="1"/>
  <c r="V63" i="1"/>
  <c r="O63" i="1"/>
  <c r="M63" i="1"/>
  <c r="X29" i="1"/>
  <c r="W29" i="1"/>
  <c r="V29" i="1"/>
  <c r="O29" i="1"/>
  <c r="N29" i="1"/>
  <c r="M29" i="1"/>
  <c r="X28" i="1"/>
  <c r="W28" i="1"/>
  <c r="V28" i="1"/>
  <c r="O28" i="1"/>
  <c r="M28" i="1"/>
  <c r="X27" i="1"/>
  <c r="W27" i="1"/>
  <c r="V27" i="1"/>
  <c r="O27" i="1"/>
  <c r="N27" i="1"/>
  <c r="M27" i="1"/>
  <c r="X26" i="1"/>
  <c r="W26" i="1"/>
  <c r="O26" i="1"/>
  <c r="N26" i="1"/>
  <c r="V25" i="1"/>
  <c r="M25" i="1"/>
  <c r="W24" i="1"/>
  <c r="V24" i="1"/>
  <c r="N24" i="1"/>
  <c r="M24" i="1"/>
  <c r="T24" i="1" l="1"/>
  <c r="T25" i="1"/>
  <c r="T26" i="1"/>
  <c r="T27" i="1"/>
  <c r="T28" i="1"/>
  <c r="T29" i="1"/>
  <c r="T63" i="1"/>
  <c r="T64" i="1"/>
  <c r="Q24" i="1"/>
  <c r="Q25" i="1"/>
  <c r="Q26" i="1"/>
  <c r="Q27" i="1"/>
  <c r="Q28" i="1"/>
  <c r="Q29" i="1"/>
  <c r="Q63" i="1"/>
  <c r="Q64" i="1"/>
  <c r="Z65" i="1"/>
  <c r="Y65" i="1"/>
  <c r="S65" i="1"/>
  <c r="P65" i="1"/>
  <c r="H16" i="1"/>
  <c r="R41" i="1" l="1"/>
  <c r="R46" i="1"/>
  <c r="R51" i="1"/>
  <c r="U41" i="1"/>
  <c r="U45" i="1"/>
  <c r="R49" i="1"/>
  <c r="U35" i="1"/>
  <c r="U43" i="1"/>
  <c r="U51" i="1"/>
  <c r="U36" i="1"/>
  <c r="U40" i="1"/>
  <c r="U44" i="1"/>
  <c r="U48" i="1"/>
  <c r="U23" i="1"/>
  <c r="R42" i="1"/>
  <c r="U38" i="1"/>
  <c r="U42" i="1"/>
  <c r="U50" i="1"/>
  <c r="U37" i="1"/>
  <c r="U49" i="1"/>
  <c r="U46" i="1"/>
  <c r="R39" i="1"/>
  <c r="R45" i="1"/>
  <c r="R50" i="1"/>
  <c r="U39" i="1"/>
  <c r="U47" i="1"/>
  <c r="R40" i="1"/>
  <c r="R35" i="1"/>
  <c r="R23" i="1"/>
  <c r="R37" i="1"/>
  <c r="R47" i="1"/>
  <c r="R43" i="1"/>
  <c r="R36" i="1"/>
  <c r="R44" i="1"/>
  <c r="R38" i="1"/>
  <c r="R48" i="1"/>
  <c r="U26" i="1"/>
  <c r="U34" i="1"/>
  <c r="U53" i="1"/>
  <c r="R28" i="1"/>
  <c r="R55" i="1"/>
  <c r="U27" i="1"/>
  <c r="U54" i="1"/>
  <c r="R29" i="1"/>
  <c r="U28" i="1"/>
  <c r="U55" i="1"/>
  <c r="R30" i="1"/>
  <c r="R34" i="1"/>
  <c r="U25" i="1"/>
  <c r="R27" i="1"/>
  <c r="U29" i="1"/>
  <c r="R31" i="1"/>
  <c r="R24" i="1"/>
  <c r="U31" i="1"/>
  <c r="R25" i="1"/>
  <c r="U24" i="1"/>
  <c r="R26" i="1"/>
  <c r="U33" i="1"/>
  <c r="U30" i="1"/>
  <c r="R32" i="1"/>
  <c r="R33" i="1"/>
  <c r="R52" i="1"/>
  <c r="U32" i="1"/>
  <c r="R53" i="1"/>
  <c r="U52" i="1"/>
  <c r="R54" i="1"/>
  <c r="V26" i="1"/>
  <c r="R57" i="1"/>
  <c r="R62" i="1"/>
  <c r="U60" i="1"/>
  <c r="U62" i="1"/>
  <c r="U59" i="1"/>
  <c r="R58" i="1"/>
  <c r="U56" i="1"/>
  <c r="U61" i="1"/>
  <c r="R61" i="1"/>
  <c r="U58" i="1"/>
  <c r="U57" i="1"/>
  <c r="R56" i="1"/>
  <c r="R60" i="1"/>
  <c r="R59" i="1"/>
  <c r="R63" i="1"/>
  <c r="N63" i="1" s="1"/>
  <c r="M26" i="1"/>
  <c r="N28" i="1"/>
  <c r="O24" i="1"/>
  <c r="T65" i="1"/>
  <c r="R64" i="1"/>
  <c r="Q65" i="1"/>
  <c r="X24" i="1"/>
  <c r="U64" i="1"/>
  <c r="U63" i="1"/>
  <c r="U12" i="1" l="1"/>
  <c r="R12" i="1"/>
  <c r="X25" i="1"/>
  <c r="W25" i="1"/>
  <c r="U14" i="1" s="1"/>
  <c r="O25" i="1"/>
  <c r="N25" i="1"/>
  <c r="R14" i="1" s="1"/>
  <c r="R16" i="1" l="1"/>
  <c r="U16" i="1"/>
  <c r="U18" i="1"/>
  <c r="R18" i="1"/>
  <c r="K16" i="1"/>
</calcChain>
</file>

<file path=xl/sharedStrings.xml><?xml version="1.0" encoding="utf-8"?>
<sst xmlns="http://schemas.openxmlformats.org/spreadsheetml/2006/main" count="76" uniqueCount="58">
  <si>
    <t>Contractor:</t>
  </si>
  <si>
    <t>MBE</t>
  </si>
  <si>
    <t>WBE</t>
  </si>
  <si>
    <t>Description of Scope of Work</t>
  </si>
  <si>
    <t>The Freedom of Information Law requires public disclosure of certain records held by HRPT. Based upon the foregoing, you are hereby notified that this document, and related documents, constitute “records” that fall under the scope of the Freedom of Information Law. Therefore, such documents may be made available to the public, including posting for public review on HRPT’s website.</t>
  </si>
  <si>
    <t>City &amp; State</t>
  </si>
  <si>
    <t>Company Name</t>
  </si>
  <si>
    <t>Anticipated Start Date</t>
  </si>
  <si>
    <t>Anticipated Completion Date</t>
  </si>
  <si>
    <t>Base Contract</t>
  </si>
  <si>
    <t>Add. Services</t>
  </si>
  <si>
    <t>Contract Value</t>
  </si>
  <si>
    <t>Billed to Date</t>
  </si>
  <si>
    <t>SDVOB</t>
  </si>
  <si>
    <t>N/A</t>
  </si>
  <si>
    <t>Amount Invoiced Current Period</t>
  </si>
  <si>
    <t>Work Status</t>
  </si>
  <si>
    <t>Active</t>
  </si>
  <si>
    <t>Inactive</t>
  </si>
  <si>
    <t>Total Amount Paid to Date</t>
  </si>
  <si>
    <t>Total M/WBE</t>
  </si>
  <si>
    <t>Subcontractors and/or Suppliers Breakout</t>
  </si>
  <si>
    <t>Subcontract Value</t>
  </si>
  <si>
    <t>Percentage of Total Contract Value</t>
  </si>
  <si>
    <t>Percentage of Total Contract Paid to Date</t>
  </si>
  <si>
    <t>Total Contract</t>
  </si>
  <si>
    <t>Contract Start Date</t>
  </si>
  <si>
    <t>Utilization to Date</t>
  </si>
  <si>
    <t>E-Mail</t>
  </si>
  <si>
    <t>TOTALS</t>
  </si>
  <si>
    <t>Project Description</t>
  </si>
  <si>
    <t>Contract #</t>
  </si>
  <si>
    <t>Project Location</t>
  </si>
  <si>
    <t>Phone #</t>
  </si>
  <si>
    <t>Construction</t>
  </si>
  <si>
    <t>Construction Services</t>
  </si>
  <si>
    <t>Supplier</t>
  </si>
  <si>
    <t>Manufacturer</t>
  </si>
  <si>
    <t>Supplier/Manufacturer</t>
  </si>
  <si>
    <t>Trucking</t>
  </si>
  <si>
    <t>Name and Title</t>
  </si>
  <si>
    <t>Contractor’s Signature &amp; Date</t>
  </si>
  <si>
    <t>Adjusted Amount Paid to Date</t>
  </si>
  <si>
    <t xml:space="preserve">Amount Paid Prior Period </t>
  </si>
  <si>
    <t>Adjusted Subcontract Value</t>
  </si>
  <si>
    <t>SDVOB &amp; MBE Dual Certification</t>
  </si>
  <si>
    <t>SDVOB &amp; WBE Dual Certification</t>
  </si>
  <si>
    <t>Utilization Plan</t>
  </si>
  <si>
    <t>Contact Person</t>
  </si>
  <si>
    <t>Certification</t>
  </si>
  <si>
    <t>Reporting Period</t>
  </si>
  <si>
    <t>End</t>
  </si>
  <si>
    <t>Start</t>
  </si>
  <si>
    <t>Project Manager</t>
  </si>
  <si>
    <t>Date Form Submitted</t>
  </si>
  <si>
    <t>Email</t>
  </si>
  <si>
    <t>Pursuant to Executive Law Article 15-A and Veterans’ Services Law Article 3, my firm will engage in good faith efforts to achieve the M/WBE and SDVOB goals on this contract. As the project manager completing this form, I understand that by submitting this form to the Hudson River Park Trust, that (1) failure to make good faith efforts can result in the contract being awarded to another contractor, (2) all listed subcontractors will be contacted for verification of solicitation, and (3) utilization of certified Minority and Women Business Enterprises and/or Service Disabled Veteran Owned Businesses for non-commercially useful functions may not be counted towards utilization of certified M/WBEs and SDVOB as identified in this utilization plan.</t>
  </si>
  <si>
    <t>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</si>
</sst>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4" x14ac:knownFonts="1">
    <font>
      <sz val="10"/>
      <color rgb="FF000000"/>
      <name val="Times New Roman"/>
      <charset val="204"/>
    </font>
    <font>
      <sz val="10"/>
      <name val="Arial"/>
      <family val="2"/>
    </font>
    <font>
      <sz val="10"/>
      <color rgb="FF000000"/>
      <name val="Arial"/>
      <family val="2"/>
    </font>
    <font>
      <sz val="10"/>
      <color rgb="FF000000"/>
      <name val="Times New Roman"/>
      <family val="1"/>
    </font>
    <font>
      <sz val="10"/>
      <color rgb="FFFF0000"/>
      <name val="Arial"/>
      <family val="2"/>
    </font>
    <font>
      <sz val="12"/>
      <color rgb="FF000000"/>
      <name val="Arial"/>
      <family val="2"/>
    </font>
    <font>
      <b/>
      <sz val="12"/>
      <name val="Arial"/>
      <family val="2"/>
    </font>
    <font>
      <sz val="12"/>
      <name val="Arial"/>
      <family val="2"/>
    </font>
    <font>
      <b/>
      <sz val="10"/>
      <name val="Arial"/>
      <family val="2"/>
    </font>
    <font>
      <b/>
      <sz val="14"/>
      <name val="Arial"/>
      <family val="2"/>
    </font>
    <font>
      <b/>
      <u/>
      <sz val="14"/>
      <name val="Arial"/>
      <family val="2"/>
    </font>
    <font>
      <sz val="14"/>
      <name val="Arial"/>
      <family val="2"/>
    </font>
    <font>
      <i/>
      <sz val="12"/>
      <name val="Arial"/>
      <family val="2"/>
    </font>
    <font>
      <u/>
      <sz val="10"/>
      <color theme="1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76">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bottom style="medium">
        <color theme="3" tint="0.39994506668294322"/>
      </bottom>
      <diagonal/>
    </border>
    <border>
      <left/>
      <right/>
      <top style="medium">
        <color theme="3" tint="0.39994506668294322"/>
      </top>
      <bottom/>
      <diagonal/>
    </border>
    <border>
      <left/>
      <right/>
      <top style="thin">
        <color theme="3" tint="0.39994506668294322"/>
      </top>
      <bottom style="thin">
        <color theme="3" tint="0.39994506668294322"/>
      </bottom>
      <diagonal/>
    </border>
    <border>
      <left style="thin">
        <color theme="3" tint="0.39994506668294322"/>
      </left>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
      <left style="thin">
        <color theme="3" tint="0.39994506668294322"/>
      </left>
      <right/>
      <top/>
      <bottom style="thin">
        <color theme="3" tint="0.39994506668294322"/>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right/>
      <top style="medium">
        <color theme="3" tint="0.39994506668294322"/>
      </top>
      <bottom style="medium">
        <color theme="3" tint="0.39994506668294322"/>
      </bottom>
      <diagonal/>
    </border>
    <border>
      <left style="medium">
        <color theme="3" tint="0.39994506668294322"/>
      </left>
      <right style="thin">
        <color theme="3" tint="0.39991454817346722"/>
      </right>
      <top style="medium">
        <color theme="3" tint="0.39994506668294322"/>
      </top>
      <bottom style="thin">
        <color theme="3" tint="0.39991454817346722"/>
      </bottom>
      <diagonal/>
    </border>
    <border>
      <left style="thin">
        <color theme="3" tint="0.39991454817346722"/>
      </left>
      <right style="thin">
        <color theme="3" tint="0.39991454817346722"/>
      </right>
      <top style="medium">
        <color theme="3" tint="0.39994506668294322"/>
      </top>
      <bottom style="thin">
        <color theme="3" tint="0.39991454817346722"/>
      </bottom>
      <diagonal/>
    </border>
    <border>
      <left style="thin">
        <color theme="3" tint="0.39991454817346722"/>
      </left>
      <right style="medium">
        <color theme="3" tint="0.39994506668294322"/>
      </right>
      <top style="medium">
        <color theme="3" tint="0.39994506668294322"/>
      </top>
      <bottom style="thin">
        <color theme="3" tint="0.39991454817346722"/>
      </bottom>
      <diagonal/>
    </border>
    <border>
      <left style="medium">
        <color theme="3" tint="0.39994506668294322"/>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style="medium">
        <color theme="3" tint="0.39994506668294322"/>
      </right>
      <top style="thin">
        <color theme="3" tint="0.39991454817346722"/>
      </top>
      <bottom style="thin">
        <color theme="3" tint="0.39991454817346722"/>
      </bottom>
      <diagonal/>
    </border>
    <border>
      <left style="medium">
        <color theme="3" tint="0.39994506668294322"/>
      </left>
      <right style="thin">
        <color theme="3" tint="0.39991454817346722"/>
      </right>
      <top style="thin">
        <color theme="3" tint="0.39991454817346722"/>
      </top>
      <bottom style="medium">
        <color theme="3" tint="0.39994506668294322"/>
      </bottom>
      <diagonal/>
    </border>
    <border>
      <left style="thin">
        <color theme="3" tint="0.39991454817346722"/>
      </left>
      <right style="thin">
        <color theme="3" tint="0.39991454817346722"/>
      </right>
      <top style="thin">
        <color theme="3" tint="0.39991454817346722"/>
      </top>
      <bottom style="medium">
        <color theme="3" tint="0.39994506668294322"/>
      </bottom>
      <diagonal/>
    </border>
    <border>
      <left style="thin">
        <color theme="3" tint="0.39991454817346722"/>
      </left>
      <right style="medium">
        <color theme="3" tint="0.39994506668294322"/>
      </right>
      <top style="thin">
        <color theme="3" tint="0.39991454817346722"/>
      </top>
      <bottom style="medium">
        <color theme="3" tint="0.39994506668294322"/>
      </bottom>
      <diagonal/>
    </border>
    <border>
      <left style="medium">
        <color theme="3" tint="0.39994506668294322"/>
      </left>
      <right style="thin">
        <color theme="3" tint="0.39991454817346722"/>
      </right>
      <top style="medium">
        <color theme="3" tint="0.39994506668294322"/>
      </top>
      <bottom style="medium">
        <color theme="3" tint="0.39994506668294322"/>
      </bottom>
      <diagonal/>
    </border>
    <border>
      <left style="thin">
        <color theme="3" tint="0.39991454817346722"/>
      </left>
      <right style="thin">
        <color theme="3" tint="0.39991454817346722"/>
      </right>
      <top style="medium">
        <color theme="3" tint="0.39994506668294322"/>
      </top>
      <bottom style="medium">
        <color theme="3" tint="0.39994506668294322"/>
      </bottom>
      <diagonal/>
    </border>
    <border>
      <left style="thin">
        <color theme="3" tint="0.39991454817346722"/>
      </left>
      <right/>
      <top style="medium">
        <color theme="3" tint="0.39994506668294322"/>
      </top>
      <bottom style="medium">
        <color theme="3" tint="0.39994506668294322"/>
      </bottom>
      <diagonal/>
    </border>
    <border>
      <left/>
      <right style="thin">
        <color theme="3" tint="0.39991454817346722"/>
      </right>
      <top style="medium">
        <color theme="3" tint="0.39994506668294322"/>
      </top>
      <bottom style="medium">
        <color theme="3" tint="0.39994506668294322"/>
      </bottom>
      <diagonal/>
    </border>
    <border>
      <left style="medium">
        <color theme="3" tint="0.39988402966399123"/>
      </left>
      <right style="thin">
        <color theme="3" tint="0.39991454817346722"/>
      </right>
      <top style="medium">
        <color theme="3" tint="0.39994506668294322"/>
      </top>
      <bottom style="medium">
        <color theme="3" tint="0.39994506668294322"/>
      </bottom>
      <diagonal/>
    </border>
    <border>
      <left style="thin">
        <color theme="3" tint="0.39991454817346722"/>
      </left>
      <right style="medium">
        <color theme="3" tint="0.39988402966399123"/>
      </right>
      <top style="medium">
        <color theme="3" tint="0.39994506668294322"/>
      </top>
      <bottom style="medium">
        <color theme="3" tint="0.39994506668294322"/>
      </bottom>
      <diagonal/>
    </border>
    <border>
      <left style="thin">
        <color theme="3" tint="0.39991454817346722"/>
      </left>
      <right style="thin">
        <color theme="3" tint="0.39991454817346722"/>
      </right>
      <top style="medium">
        <color theme="3" tint="0.39994506668294322"/>
      </top>
      <bottom style="thin">
        <color theme="3" tint="0.39988402966399123"/>
      </bottom>
      <diagonal/>
    </border>
    <border>
      <left style="thin">
        <color theme="3" tint="0.39991454817346722"/>
      </left>
      <right style="thin">
        <color theme="3" tint="0.39991454817346722"/>
      </right>
      <top style="thin">
        <color theme="3" tint="0.39988402966399123"/>
      </top>
      <bottom style="thin">
        <color theme="3" tint="0.39988402966399123"/>
      </bottom>
      <diagonal/>
    </border>
    <border>
      <left/>
      <right style="medium">
        <color theme="3" tint="0.39991454817346722"/>
      </right>
      <top style="medium">
        <color theme="3" tint="0.39994506668294322"/>
      </top>
      <bottom/>
      <diagonal/>
    </border>
    <border>
      <left/>
      <right style="medium">
        <color theme="3" tint="0.39991454817346722"/>
      </right>
      <top/>
      <bottom/>
      <diagonal/>
    </border>
    <border>
      <left/>
      <right style="medium">
        <color theme="3" tint="0.39991454817346722"/>
      </right>
      <top/>
      <bottom style="medium">
        <color theme="3" tint="0.39994506668294322"/>
      </bottom>
      <diagonal/>
    </border>
    <border>
      <left style="medium">
        <color theme="3" tint="0.39994506668294322"/>
      </left>
      <right/>
      <top style="medium">
        <color theme="3" tint="0.39991454817346722"/>
      </top>
      <bottom style="medium">
        <color theme="3" tint="0.39994506668294322"/>
      </bottom>
      <diagonal/>
    </border>
    <border>
      <left/>
      <right/>
      <top style="medium">
        <color theme="3" tint="0.39991454817346722"/>
      </top>
      <bottom style="medium">
        <color theme="3" tint="0.39994506668294322"/>
      </bottom>
      <diagonal/>
    </border>
    <border>
      <left/>
      <right style="medium">
        <color theme="3" tint="0.39991454817346722"/>
      </right>
      <top style="medium">
        <color theme="3" tint="0.39991454817346722"/>
      </top>
      <bottom style="medium">
        <color theme="3" tint="0.39994506668294322"/>
      </bottom>
      <diagonal/>
    </border>
    <border>
      <left/>
      <right/>
      <top style="thin">
        <color theme="3" tint="0.39991454817346722"/>
      </top>
      <bottom/>
      <diagonal/>
    </border>
    <border>
      <left/>
      <right/>
      <top/>
      <bottom style="thin">
        <color theme="3" tint="0.39991454817346722"/>
      </bottom>
      <diagonal/>
    </border>
    <border>
      <left style="medium">
        <color theme="3" tint="0.39988402966399123"/>
      </left>
      <right style="thin">
        <color theme="3" tint="0.39991454817346722"/>
      </right>
      <top style="medium">
        <color theme="3" tint="0.39994506668294322"/>
      </top>
      <bottom style="thin">
        <color theme="3" tint="0.39985351115451523"/>
      </bottom>
      <diagonal/>
    </border>
    <border>
      <left style="medium">
        <color theme="3" tint="0.39988402966399123"/>
      </left>
      <right style="thin">
        <color theme="3" tint="0.39991454817346722"/>
      </right>
      <top style="thin">
        <color theme="3" tint="0.39985351115451523"/>
      </top>
      <bottom style="thin">
        <color theme="3" tint="0.39985351115451523"/>
      </bottom>
      <diagonal/>
    </border>
    <border>
      <left style="thin">
        <color theme="3" tint="0.39991454817346722"/>
      </left>
      <right style="medium">
        <color theme="3" tint="0.39994506668294322"/>
      </right>
      <top style="medium">
        <color theme="3" tint="0.39994506668294322"/>
      </top>
      <bottom style="thin">
        <color theme="3" tint="0.39988402966399123"/>
      </bottom>
      <diagonal/>
    </border>
    <border>
      <left style="thin">
        <color theme="3" tint="0.39991454817346722"/>
      </left>
      <right style="medium">
        <color theme="3" tint="0.39994506668294322"/>
      </right>
      <top style="thin">
        <color theme="3" tint="0.39988402966399123"/>
      </top>
      <bottom style="thin">
        <color theme="3" tint="0.39988402966399123"/>
      </bottom>
      <diagonal/>
    </border>
    <border>
      <left style="medium">
        <color theme="3" tint="0.39994506668294322"/>
      </left>
      <right style="thin">
        <color theme="3" tint="0.39991454817346722"/>
      </right>
      <top style="thin">
        <color theme="3" tint="0.39991454817346722"/>
      </top>
      <bottom/>
      <diagonal/>
    </border>
    <border>
      <left style="medium">
        <color theme="3" tint="0.39988402966399123"/>
      </left>
      <right style="thin">
        <color theme="3" tint="0.39991454817346722"/>
      </right>
      <top style="thin">
        <color theme="3" tint="0.39985351115451523"/>
      </top>
      <bottom/>
      <diagonal/>
    </border>
    <border>
      <left style="thin">
        <color theme="3" tint="0.39991454817346722"/>
      </left>
      <right style="medium">
        <color theme="3" tint="0.39994506668294322"/>
      </right>
      <top style="thin">
        <color theme="3" tint="0.39988402966399123"/>
      </top>
      <bottom/>
      <diagonal/>
    </border>
    <border>
      <left style="thin">
        <color theme="3" tint="0.39991454817346722"/>
      </left>
      <right style="thin">
        <color theme="3" tint="0.39991454817346722"/>
      </right>
      <top style="thin">
        <color theme="3" tint="0.39988402966399123"/>
      </top>
      <bottom/>
      <diagonal/>
    </border>
    <border>
      <left style="thin">
        <color theme="3" tint="0.39991454817346722"/>
      </left>
      <right style="thin">
        <color theme="3" tint="0.39991454817346722"/>
      </right>
      <top style="thin">
        <color theme="3" tint="0.39991454817346722"/>
      </top>
      <bottom/>
      <diagonal/>
    </border>
    <border>
      <left style="thin">
        <color theme="3" tint="0.39991454817346722"/>
      </left>
      <right style="medium">
        <color theme="3" tint="0.39988402966399123"/>
      </right>
      <top style="medium">
        <color theme="3" tint="0.39994506668294322"/>
      </top>
      <bottom style="thin">
        <color theme="3" tint="0.39988402966399123"/>
      </bottom>
      <diagonal/>
    </border>
    <border>
      <left style="thin">
        <color theme="3" tint="0.39991454817346722"/>
      </left>
      <right style="medium">
        <color theme="3" tint="0.39988402966399123"/>
      </right>
      <top style="thin">
        <color theme="3" tint="0.39988402966399123"/>
      </top>
      <bottom style="thin">
        <color theme="3" tint="0.39988402966399123"/>
      </bottom>
      <diagonal/>
    </border>
    <border>
      <left style="thin">
        <color theme="3" tint="0.39994506668294322"/>
      </left>
      <right/>
      <top style="thin">
        <color theme="3" tint="0.39991454817346722"/>
      </top>
      <bottom/>
      <diagonal/>
    </border>
    <border>
      <left/>
      <right style="thin">
        <color theme="3" tint="0.39991454817346722"/>
      </right>
      <top style="thin">
        <color theme="3" tint="0.39991454817346722"/>
      </top>
      <bottom/>
      <diagonal/>
    </border>
    <border>
      <left style="thin">
        <color theme="3" tint="0.39994506668294322"/>
      </left>
      <right/>
      <top/>
      <bottom style="thin">
        <color theme="3" tint="0.39991454817346722"/>
      </bottom>
      <diagonal/>
    </border>
    <border>
      <left/>
      <right style="thin">
        <color theme="3" tint="0.39991454817346722"/>
      </right>
      <top/>
      <bottom style="thin">
        <color theme="3" tint="0.39991454817346722"/>
      </bottom>
      <diagonal/>
    </border>
    <border>
      <left/>
      <right style="thin">
        <color theme="3" tint="0.39991454817346722"/>
      </right>
      <top style="thin">
        <color theme="3" tint="0.39994506668294322"/>
      </top>
      <bottom style="thin">
        <color theme="3" tint="0.39994506668294322"/>
      </bottom>
      <diagonal/>
    </border>
    <border>
      <left style="thin">
        <color theme="3" tint="0.39991454817346722"/>
      </left>
      <right style="medium">
        <color theme="3" tint="0.39994506668294322"/>
      </right>
      <top style="thin">
        <color theme="3" tint="0.39991454817346722"/>
      </top>
      <bottom/>
      <diagonal/>
    </border>
    <border>
      <left style="thin">
        <color theme="3" tint="0.39991454817346722"/>
      </left>
      <right style="medium">
        <color theme="3" tint="0.39988402966399123"/>
      </right>
      <top style="thin">
        <color theme="3" tint="0.39988402966399123"/>
      </top>
      <bottom/>
      <diagonal/>
    </border>
    <border>
      <left style="medium">
        <color theme="3" tint="0.39988402966399123"/>
      </left>
      <right style="thin">
        <color theme="3" tint="0.39991454817346722"/>
      </right>
      <top style="thin">
        <color theme="3" tint="0.39991454817346722"/>
      </top>
      <bottom/>
      <diagonal/>
    </border>
    <border>
      <left style="medium">
        <color theme="3" tint="0.39994506668294322"/>
      </left>
      <right style="thin">
        <color theme="3" tint="0.39991454817346722"/>
      </right>
      <top style="medium">
        <color theme="3" tint="0.39988402966399123"/>
      </top>
      <bottom style="thin">
        <color theme="3" tint="0.39991454817346722"/>
      </bottom>
      <diagonal/>
    </border>
    <border>
      <left style="medium">
        <color theme="3" tint="0.39994506668294322"/>
      </left>
      <right style="thin">
        <color theme="3" tint="0.39991454817346722"/>
      </right>
      <top style="medium">
        <color theme="3" tint="0.39988402966399123"/>
      </top>
      <bottom style="medium">
        <color theme="3" tint="0.39991454817346722"/>
      </bottom>
      <diagonal/>
    </border>
    <border>
      <left style="thin">
        <color theme="3" tint="0.39991454817346722"/>
      </left>
      <right style="medium">
        <color theme="3" tint="0.39988402966399123"/>
      </right>
      <top style="medium">
        <color theme="3" tint="0.39988402966399123"/>
      </top>
      <bottom style="medium">
        <color theme="3" tint="0.39991454817346722"/>
      </bottom>
      <diagonal/>
    </border>
    <border>
      <left style="medium">
        <color theme="3" tint="0.39988402966399123"/>
      </left>
      <right style="thin">
        <color theme="3" tint="0.39991454817346722"/>
      </right>
      <top style="medium">
        <color theme="3" tint="0.39988402966399123"/>
      </top>
      <bottom style="medium">
        <color theme="3" tint="0.39991454817346722"/>
      </bottom>
      <diagonal/>
    </border>
    <border>
      <left style="thin">
        <color theme="3" tint="0.39991454817346722"/>
      </left>
      <right style="medium">
        <color theme="3" tint="0.39994506668294322"/>
      </right>
      <top style="medium">
        <color theme="3" tint="0.39988402966399123"/>
      </top>
      <bottom style="medium">
        <color theme="3" tint="0.39991454817346722"/>
      </bottom>
      <diagonal/>
    </border>
    <border>
      <left style="thin">
        <color theme="3" tint="0.39991454817346722"/>
      </left>
      <right style="thin">
        <color theme="3" tint="0.39991454817346722"/>
      </right>
      <top style="medium">
        <color theme="3" tint="0.39988402966399123"/>
      </top>
      <bottom style="medium">
        <color theme="3" tint="0.39991454817346722"/>
      </bottom>
      <diagonal/>
    </border>
    <border>
      <left/>
      <right style="medium">
        <color theme="3" tint="0.39988402966399123"/>
      </right>
      <top style="medium">
        <color theme="3" tint="0.39988402966399123"/>
      </top>
      <bottom/>
      <diagonal/>
    </border>
    <border>
      <left/>
      <right style="thin">
        <color theme="3" tint="0.39991454817346722"/>
      </right>
      <top style="medium">
        <color theme="3" tint="0.39988402966399123"/>
      </top>
      <bottom style="thin">
        <color theme="3" tint="0.39991454817346722"/>
      </bottom>
      <diagonal/>
    </border>
    <border>
      <left/>
      <right/>
      <top style="medium">
        <color theme="3" tint="0.39988402966399123"/>
      </top>
      <bottom/>
      <diagonal/>
    </border>
    <border>
      <left/>
      <right/>
      <top/>
      <bottom style="medium">
        <color theme="3" tint="0.39988402966399123"/>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style="thin">
        <color theme="3" tint="0.39994506668294322"/>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style="thin">
        <color theme="3" tint="0.39991454817346722"/>
      </left>
      <right/>
      <top style="thin">
        <color theme="3" tint="0.39994506668294322"/>
      </top>
      <bottom style="thin">
        <color theme="3" tint="0.39994506668294322"/>
      </bottom>
      <diagonal/>
    </border>
    <border>
      <left style="medium">
        <color theme="3"/>
      </left>
      <right/>
      <top/>
      <bottom/>
      <diagonal/>
    </border>
  </borders>
  <cellStyleXfs count="2">
    <xf numFmtId="0" fontId="0" fillId="0" borderId="0"/>
    <xf numFmtId="0" fontId="13" fillId="0" borderId="0" applyNumberFormat="0" applyFill="0" applyBorder="0" applyAlignment="0" applyProtection="0"/>
  </cellStyleXfs>
  <cellXfs count="211">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xf>
    <xf numFmtId="0" fontId="3" fillId="0" borderId="0" xfId="0" applyFont="1" applyAlignment="1">
      <alignment horizontal="left" vertical="top"/>
    </xf>
    <xf numFmtId="0" fontId="2" fillId="0" borderId="0" xfId="0" applyFont="1" applyAlignment="1">
      <alignment horizontal="left" vertical="top" wrapText="1"/>
    </xf>
    <xf numFmtId="0" fontId="5" fillId="0" borderId="0" xfId="0" applyFont="1"/>
    <xf numFmtId="0" fontId="5" fillId="0" borderId="0" xfId="0" applyFont="1" applyAlignment="1">
      <alignment horizontal="left" vertical="top"/>
    </xf>
    <xf numFmtId="0" fontId="2" fillId="7" borderId="0" xfId="0" applyFont="1" applyFill="1" applyAlignment="1">
      <alignment horizontal="left" vertical="top"/>
    </xf>
    <xf numFmtId="0" fontId="2" fillId="3" borderId="0" xfId="0" applyFont="1" applyFill="1" applyAlignment="1">
      <alignment horizontal="left" vertical="top"/>
    </xf>
    <xf numFmtId="0" fontId="6" fillId="0" borderId="0" xfId="0" applyFont="1" applyAlignment="1">
      <alignment horizontal="right" vertical="center"/>
    </xf>
    <xf numFmtId="0" fontId="7" fillId="5" borderId="1" xfId="0" applyFont="1" applyFill="1" applyBorder="1" applyAlignment="1" applyProtection="1">
      <alignment horizontal="center" vertical="center"/>
      <protection locked="0"/>
    </xf>
    <xf numFmtId="0" fontId="6" fillId="0" borderId="0" xfId="0" applyFont="1" applyAlignment="1">
      <alignment horizontal="right" vertical="center" wrapText="1"/>
    </xf>
    <xf numFmtId="0" fontId="1" fillId="7" borderId="0" xfId="0" applyFont="1" applyFill="1"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6" fillId="0" borderId="0" xfId="0" applyFont="1" applyAlignment="1">
      <alignment vertical="top"/>
    </xf>
    <xf numFmtId="0" fontId="7" fillId="0" borderId="0" xfId="0" applyFont="1" applyAlignment="1">
      <alignment vertical="top"/>
    </xf>
    <xf numFmtId="0" fontId="7" fillId="7" borderId="10" xfId="0" applyFont="1" applyFill="1" applyBorder="1" applyAlignment="1" applyProtection="1">
      <alignment horizontal="center" vertical="top"/>
      <protection locked="0"/>
    </xf>
    <xf numFmtId="0" fontId="7" fillId="7" borderId="11" xfId="0" applyFont="1" applyFill="1" applyBorder="1" applyAlignment="1" applyProtection="1">
      <alignment horizontal="center" vertical="top"/>
      <protection locked="0"/>
    </xf>
    <xf numFmtId="0" fontId="7" fillId="5" borderId="0" xfId="0" applyFont="1" applyFill="1" applyAlignment="1" applyProtection="1">
      <alignment horizontal="center" vertical="top"/>
      <protection locked="0"/>
    </xf>
    <xf numFmtId="0" fontId="7" fillId="7" borderId="0" xfId="0" applyFont="1" applyFill="1" applyAlignment="1">
      <alignment horizontal="left" vertical="top"/>
    </xf>
    <xf numFmtId="0" fontId="7" fillId="5" borderId="0" xfId="0" applyFont="1" applyFill="1" applyAlignment="1">
      <alignment horizontal="center" vertical="top"/>
    </xf>
    <xf numFmtId="0" fontId="7" fillId="5" borderId="0" xfId="0" applyFont="1" applyFill="1" applyAlignment="1">
      <alignment horizontal="center" vertical="top" wrapText="1"/>
    </xf>
    <xf numFmtId="0" fontId="6" fillId="5" borderId="0" xfId="0" applyFont="1" applyFill="1" applyAlignment="1">
      <alignment horizontal="center" vertical="top"/>
    </xf>
    <xf numFmtId="0" fontId="7" fillId="5" borderId="0" xfId="0" applyFont="1" applyFill="1" applyAlignment="1">
      <alignment vertical="top"/>
    </xf>
    <xf numFmtId="0" fontId="8" fillId="0" borderId="0" xfId="0" applyFont="1" applyAlignment="1">
      <alignment vertical="top"/>
    </xf>
    <xf numFmtId="0" fontId="1" fillId="3" borderId="68" xfId="0" applyFont="1" applyFill="1" applyBorder="1" applyAlignment="1">
      <alignment horizontal="left" vertical="top"/>
    </xf>
    <xf numFmtId="0" fontId="6" fillId="3" borderId="66" xfId="0" applyFont="1" applyFill="1" applyBorder="1" applyAlignment="1">
      <alignment horizontal="right" vertical="center"/>
    </xf>
    <xf numFmtId="0" fontId="8" fillId="3" borderId="5" xfId="0" applyFont="1" applyFill="1" applyBorder="1" applyAlignment="1">
      <alignment vertical="top"/>
    </xf>
    <xf numFmtId="0" fontId="8" fillId="3" borderId="5" xfId="0" applyFont="1" applyFill="1" applyBorder="1" applyAlignment="1">
      <alignment vertical="top" wrapText="1"/>
    </xf>
    <xf numFmtId="0" fontId="1" fillId="3" borderId="5" xfId="0" applyFont="1" applyFill="1" applyBorder="1" applyAlignment="1">
      <alignment horizontal="left" vertical="top"/>
    </xf>
    <xf numFmtId="0" fontId="1" fillId="3" borderId="31" xfId="0" applyFont="1" applyFill="1" applyBorder="1" applyAlignment="1">
      <alignment horizontal="left" vertical="top"/>
    </xf>
    <xf numFmtId="0" fontId="1" fillId="3" borderId="69" xfId="0" applyFont="1" applyFill="1" applyBorder="1" applyAlignment="1">
      <alignment horizontal="left" vertical="top"/>
    </xf>
    <xf numFmtId="0" fontId="6" fillId="3" borderId="0" xfId="0" applyFont="1" applyFill="1" applyAlignment="1">
      <alignment horizontal="right" vertical="center"/>
    </xf>
    <xf numFmtId="0" fontId="1" fillId="3" borderId="0" xfId="0" applyFont="1" applyFill="1" applyAlignment="1">
      <alignment horizontal="left" vertical="top"/>
    </xf>
    <xf numFmtId="0" fontId="9" fillId="3" borderId="0" xfId="0" applyFont="1" applyFill="1" applyAlignment="1">
      <alignment vertical="top" wrapText="1"/>
    </xf>
    <xf numFmtId="0" fontId="10" fillId="3" borderId="0" xfId="0" applyFont="1" applyFill="1" applyAlignment="1">
      <alignment horizontal="center" vertical="top"/>
    </xf>
    <xf numFmtId="0" fontId="9" fillId="3" borderId="0" xfId="0" applyFont="1" applyFill="1" applyAlignment="1">
      <alignment horizontal="center" vertical="top"/>
    </xf>
    <xf numFmtId="0" fontId="10" fillId="3" borderId="0" xfId="0" applyFont="1" applyFill="1" applyAlignment="1">
      <alignment horizontal="center" vertical="center"/>
    </xf>
    <xf numFmtId="0" fontId="10" fillId="3" borderId="32" xfId="0" applyFont="1" applyFill="1" applyBorder="1" applyAlignment="1">
      <alignment horizontal="center" vertical="center"/>
    </xf>
    <xf numFmtId="0" fontId="1" fillId="3" borderId="0" xfId="0" applyFont="1" applyFill="1" applyAlignment="1">
      <alignment horizontal="left" vertical="top" wrapText="1"/>
    </xf>
    <xf numFmtId="0" fontId="11" fillId="3" borderId="0" xfId="0" applyFont="1" applyFill="1" applyAlignment="1">
      <alignment horizontal="right" vertical="center"/>
    </xf>
    <xf numFmtId="0" fontId="6" fillId="3" borderId="0" xfId="0" applyFont="1" applyFill="1" applyAlignment="1">
      <alignment horizontal="right" vertical="center" wrapText="1"/>
    </xf>
    <xf numFmtId="0" fontId="9" fillId="3" borderId="0" xfId="0" applyFont="1" applyFill="1" applyAlignment="1">
      <alignment horizontal="right" vertical="center"/>
    </xf>
    <xf numFmtId="0" fontId="1" fillId="3" borderId="0" xfId="0" applyFont="1" applyFill="1" applyAlignment="1">
      <alignment horizontal="right" vertical="center" wrapText="1"/>
    </xf>
    <xf numFmtId="0" fontId="11" fillId="3" borderId="0" xfId="0" applyFont="1" applyFill="1"/>
    <xf numFmtId="164" fontId="11" fillId="3" borderId="0" xfId="0" applyNumberFormat="1" applyFont="1" applyFill="1" applyAlignment="1">
      <alignment horizontal="center" vertical="center"/>
    </xf>
    <xf numFmtId="0" fontId="9" fillId="3" borderId="0" xfId="0" applyFont="1" applyFill="1" applyAlignment="1">
      <alignment horizontal="right" vertical="center" wrapText="1"/>
    </xf>
    <xf numFmtId="44" fontId="7" fillId="3" borderId="0" xfId="0" applyNumberFormat="1" applyFont="1" applyFill="1" applyAlignment="1">
      <alignment horizontal="right" vertical="center"/>
    </xf>
    <xf numFmtId="44" fontId="11" fillId="3" borderId="0" xfId="0" applyNumberFormat="1" applyFont="1" applyFill="1" applyAlignment="1">
      <alignment horizontal="right" vertical="center"/>
    </xf>
    <xf numFmtId="0" fontId="1" fillId="3" borderId="0" xfId="0" applyFont="1" applyFill="1" applyAlignment="1">
      <alignment horizontal="left" vertical="center"/>
    </xf>
    <xf numFmtId="0" fontId="1" fillId="3" borderId="32" xfId="0" applyFont="1" applyFill="1" applyBorder="1" applyAlignment="1">
      <alignment horizontal="left" vertical="top"/>
    </xf>
    <xf numFmtId="164" fontId="9" fillId="2" borderId="0" xfId="0" applyNumberFormat="1" applyFont="1" applyFill="1" applyAlignment="1">
      <alignment horizontal="center" vertical="center"/>
    </xf>
    <xf numFmtId="0" fontId="6" fillId="3" borderId="0" xfId="0" applyFont="1" applyFill="1" applyAlignment="1">
      <alignment vertical="top"/>
    </xf>
    <xf numFmtId="0" fontId="11" fillId="3" borderId="0" xfId="0" applyFont="1" applyFill="1" applyAlignment="1">
      <alignment horizontal="right" vertical="center" wrapText="1"/>
    </xf>
    <xf numFmtId="0" fontId="11" fillId="3" borderId="0" xfId="0" applyFont="1" applyFill="1" applyAlignment="1">
      <alignment horizontal="left" vertical="top"/>
    </xf>
    <xf numFmtId="164" fontId="11" fillId="3" borderId="32" xfId="0" applyNumberFormat="1" applyFont="1" applyFill="1" applyBorder="1" applyAlignment="1">
      <alignment horizontal="center" vertical="center"/>
    </xf>
    <xf numFmtId="0" fontId="1" fillId="3" borderId="0" xfId="0" applyFont="1" applyFill="1" applyAlignment="1">
      <alignment vertical="top"/>
    </xf>
    <xf numFmtId="0" fontId="1" fillId="3" borderId="70" xfId="0" applyFont="1" applyFill="1" applyBorder="1" applyAlignment="1">
      <alignment horizontal="left" vertical="top"/>
    </xf>
    <xf numFmtId="0" fontId="1" fillId="3" borderId="67" xfId="0" applyFont="1" applyFill="1" applyBorder="1" applyAlignment="1">
      <alignment vertical="top"/>
    </xf>
    <xf numFmtId="164" fontId="1" fillId="3" borderId="4" xfId="0" applyNumberFormat="1" applyFont="1" applyFill="1" applyBorder="1" applyAlignment="1">
      <alignment horizontal="left" vertical="top" shrinkToFit="1"/>
    </xf>
    <xf numFmtId="0" fontId="1" fillId="3" borderId="4" xfId="0" applyFont="1" applyFill="1" applyBorder="1" applyAlignment="1">
      <alignment horizontal="left" vertical="top" wrapText="1"/>
    </xf>
    <xf numFmtId="0" fontId="1" fillId="3" borderId="4" xfId="0" applyFont="1" applyFill="1" applyBorder="1" applyAlignment="1">
      <alignment horizontal="left" vertical="top"/>
    </xf>
    <xf numFmtId="0" fontId="1" fillId="3" borderId="33" xfId="0" applyFont="1" applyFill="1" applyBorder="1" applyAlignment="1">
      <alignment horizontal="left" vertical="top"/>
    </xf>
    <xf numFmtId="0" fontId="1" fillId="0" borderId="0" xfId="0" applyFont="1" applyAlignment="1">
      <alignment vertical="top"/>
    </xf>
    <xf numFmtId="0" fontId="8" fillId="0" borderId="0" xfId="0" applyFont="1" applyAlignment="1">
      <alignment horizontal="right" vertical="top"/>
    </xf>
    <xf numFmtId="164" fontId="1" fillId="0" borderId="0" xfId="0" applyNumberFormat="1" applyFont="1" applyAlignment="1">
      <alignment vertical="top" shrinkToFit="1"/>
    </xf>
    <xf numFmtId="0" fontId="8" fillId="0" borderId="0" xfId="0" applyFont="1" applyAlignment="1">
      <alignment horizontal="left" vertical="top" wrapText="1"/>
    </xf>
    <xf numFmtId="164" fontId="1" fillId="0" borderId="0" xfId="0" applyNumberFormat="1" applyFont="1" applyAlignment="1">
      <alignment horizontal="left" vertical="top" shrinkToFit="1"/>
    </xf>
    <xf numFmtId="0" fontId="8" fillId="3" borderId="24"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 fillId="5" borderId="15" xfId="0" applyFont="1" applyFill="1" applyBorder="1" applyAlignment="1" applyProtection="1">
      <alignment horizontal="left" vertical="center"/>
      <protection locked="0"/>
    </xf>
    <xf numFmtId="164" fontId="1" fillId="5" borderId="15" xfId="0" applyNumberFormat="1" applyFont="1" applyFill="1" applyBorder="1" applyAlignment="1" applyProtection="1">
      <alignment horizontal="center" vertical="center" wrapText="1" shrinkToFit="1"/>
      <protection locked="0"/>
    </xf>
    <xf numFmtId="0" fontId="1" fillId="5" borderId="16" xfId="0" applyFont="1" applyFill="1" applyBorder="1" applyAlignment="1" applyProtection="1">
      <alignment horizontal="center" vertical="center"/>
      <protection locked="0"/>
    </xf>
    <xf numFmtId="14" fontId="1" fillId="5" borderId="14" xfId="0" applyNumberFormat="1" applyFont="1" applyFill="1" applyBorder="1" applyAlignment="1" applyProtection="1">
      <alignment horizontal="center" vertical="center"/>
      <protection locked="0"/>
    </xf>
    <xf numFmtId="14" fontId="1" fillId="5" borderId="16" xfId="0" applyNumberFormat="1" applyFont="1" applyFill="1" applyBorder="1" applyAlignment="1" applyProtection="1">
      <alignment horizontal="center" vertical="center"/>
      <protection locked="0"/>
    </xf>
    <xf numFmtId="0" fontId="1" fillId="7" borderId="17" xfId="0" applyFont="1" applyFill="1" applyBorder="1" applyAlignment="1">
      <alignment vertical="center"/>
    </xf>
    <xf numFmtId="44" fontId="1" fillId="5" borderId="14" xfId="0" applyNumberFormat="1" applyFont="1" applyFill="1" applyBorder="1" applyAlignment="1" applyProtection="1">
      <alignment horizontal="center" vertical="center"/>
      <protection locked="0"/>
    </xf>
    <xf numFmtId="44" fontId="1" fillId="6" borderId="29" xfId="0" applyNumberFormat="1" applyFont="1" applyFill="1" applyBorder="1" applyAlignment="1">
      <alignment horizontal="center" vertical="center"/>
    </xf>
    <xf numFmtId="10" fontId="1" fillId="6" borderId="48" xfId="0" applyNumberFormat="1" applyFont="1" applyFill="1" applyBorder="1" applyAlignment="1">
      <alignment vertical="center" shrinkToFit="1"/>
    </xf>
    <xf numFmtId="44" fontId="1" fillId="5" borderId="39" xfId="0" applyNumberFormat="1" applyFont="1" applyFill="1" applyBorder="1" applyAlignment="1" applyProtection="1">
      <alignment vertical="center" shrinkToFit="1"/>
      <protection locked="0"/>
    </xf>
    <xf numFmtId="10" fontId="1" fillId="6" borderId="41" xfId="0" applyNumberFormat="1" applyFont="1" applyFill="1" applyBorder="1" applyAlignment="1">
      <alignment vertical="center" shrinkToFit="1"/>
    </xf>
    <xf numFmtId="0" fontId="1" fillId="2" borderId="17" xfId="0" applyFont="1" applyFill="1" applyBorder="1" applyAlignment="1">
      <alignment vertical="center"/>
    </xf>
    <xf numFmtId="44" fontId="8" fillId="0" borderId="29" xfId="0" applyNumberFormat="1" applyFont="1" applyBorder="1" applyAlignment="1" applyProtection="1">
      <alignment horizontal="center" vertical="center" wrapText="1"/>
      <protection locked="0"/>
    </xf>
    <xf numFmtId="0" fontId="1" fillId="5" borderId="18" xfId="0" applyFont="1" applyFill="1" applyBorder="1" applyAlignment="1" applyProtection="1">
      <alignment horizontal="left" vertical="center"/>
      <protection locked="0"/>
    </xf>
    <xf numFmtId="164" fontId="1" fillId="5" borderId="18" xfId="0" applyNumberFormat="1" applyFont="1" applyFill="1" applyBorder="1" applyAlignment="1" applyProtection="1">
      <alignment horizontal="center" vertical="center" wrapText="1" shrinkToFit="1"/>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44" fontId="1" fillId="5" borderId="17" xfId="0" applyNumberFormat="1" applyFont="1" applyFill="1" applyBorder="1" applyAlignment="1" applyProtection="1">
      <alignment horizontal="center" vertical="center"/>
      <protection locked="0"/>
    </xf>
    <xf numFmtId="44" fontId="1" fillId="6" borderId="30" xfId="0" applyNumberFormat="1" applyFont="1" applyFill="1" applyBorder="1" applyAlignment="1">
      <alignment horizontal="center" vertical="center"/>
    </xf>
    <xf numFmtId="10" fontId="1" fillId="6" borderId="49" xfId="0" applyNumberFormat="1" applyFont="1" applyFill="1" applyBorder="1" applyAlignment="1">
      <alignment vertical="center" shrinkToFit="1"/>
    </xf>
    <xf numFmtId="44" fontId="1" fillId="5" borderId="40" xfId="0" applyNumberFormat="1" applyFont="1" applyFill="1" applyBorder="1" applyAlignment="1" applyProtection="1">
      <alignment vertical="center" shrinkToFit="1"/>
      <protection locked="0"/>
    </xf>
    <xf numFmtId="10" fontId="1" fillId="6" borderId="42" xfId="0" applyNumberFormat="1" applyFont="1" applyFill="1" applyBorder="1" applyAlignment="1">
      <alignment vertical="center" shrinkToFit="1"/>
    </xf>
    <xf numFmtId="44" fontId="8" fillId="0" borderId="30" xfId="0" applyNumberFormat="1" applyFont="1" applyBorder="1" applyAlignment="1" applyProtection="1">
      <alignment horizontal="center" vertical="center" wrapText="1"/>
      <protection locked="0"/>
    </xf>
    <xf numFmtId="44" fontId="1" fillId="5" borderId="43" xfId="0" applyNumberFormat="1" applyFont="1" applyFill="1" applyBorder="1" applyAlignment="1" applyProtection="1">
      <alignment horizontal="center" vertical="center"/>
      <protection locked="0"/>
    </xf>
    <xf numFmtId="44" fontId="1" fillId="5" borderId="44" xfId="0" applyNumberFormat="1" applyFont="1" applyFill="1" applyBorder="1" applyAlignment="1" applyProtection="1">
      <alignment vertical="center" shrinkToFit="1"/>
      <protection locked="0"/>
    </xf>
    <xf numFmtId="10" fontId="1" fillId="6" borderId="45" xfId="0" applyNumberFormat="1" applyFont="1" applyFill="1" applyBorder="1" applyAlignment="1">
      <alignment vertical="center" shrinkToFit="1"/>
    </xf>
    <xf numFmtId="0" fontId="1" fillId="2" borderId="43" xfId="0" applyFont="1" applyFill="1" applyBorder="1" applyAlignment="1">
      <alignment vertical="center"/>
    </xf>
    <xf numFmtId="44" fontId="8" fillId="0" borderId="46" xfId="0" applyNumberFormat="1" applyFont="1" applyBorder="1" applyAlignment="1" applyProtection="1">
      <alignment horizontal="center" vertical="center" wrapText="1"/>
      <protection locked="0"/>
    </xf>
    <xf numFmtId="0" fontId="1" fillId="5" borderId="21" xfId="0" applyFont="1" applyFill="1" applyBorder="1" applyAlignment="1" applyProtection="1">
      <alignment horizontal="left" vertical="center"/>
      <protection locked="0"/>
    </xf>
    <xf numFmtId="164" fontId="1" fillId="5" borderId="21" xfId="0" applyNumberFormat="1" applyFont="1" applyFill="1" applyBorder="1" applyAlignment="1" applyProtection="1">
      <alignment horizontal="center" vertical="center" wrapText="1" shrinkToFit="1"/>
      <protection locked="0"/>
    </xf>
    <xf numFmtId="0" fontId="1" fillId="5" borderId="22"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55" xfId="0" applyFont="1" applyFill="1" applyBorder="1" applyAlignment="1" applyProtection="1">
      <alignment horizontal="center" vertical="center"/>
      <protection locked="0"/>
    </xf>
    <xf numFmtId="0" fontId="1" fillId="7" borderId="43" xfId="0" applyFont="1" applyFill="1" applyBorder="1" applyAlignment="1">
      <alignment vertical="center"/>
    </xf>
    <xf numFmtId="44" fontId="1" fillId="6" borderId="46" xfId="0" applyNumberFormat="1" applyFont="1" applyFill="1" applyBorder="1" applyAlignment="1">
      <alignment horizontal="center" vertical="center"/>
    </xf>
    <xf numFmtId="10" fontId="1" fillId="6" borderId="56" xfId="0" applyNumberFormat="1" applyFont="1" applyFill="1" applyBorder="1" applyAlignment="1">
      <alignment vertical="center" shrinkToFit="1"/>
    </xf>
    <xf numFmtId="44" fontId="1" fillId="5" borderId="57" xfId="0" applyNumberFormat="1" applyFont="1" applyFill="1" applyBorder="1" applyAlignment="1" applyProtection="1">
      <alignment vertical="center" shrinkToFit="1"/>
      <protection locked="0"/>
    </xf>
    <xf numFmtId="10" fontId="1" fillId="6" borderId="55" xfId="0" applyNumberFormat="1" applyFont="1" applyFill="1" applyBorder="1" applyAlignment="1">
      <alignment vertical="center" shrinkToFit="1"/>
    </xf>
    <xf numFmtId="44" fontId="8" fillId="0" borderId="47" xfId="0" applyNumberFormat="1" applyFont="1" applyBorder="1" applyAlignment="1" applyProtection="1">
      <alignment horizontal="center" vertical="center" wrapText="1"/>
      <protection locked="0"/>
    </xf>
    <xf numFmtId="0" fontId="1" fillId="0" borderId="0" xfId="0" applyFont="1" applyAlignment="1">
      <alignment horizontal="left" vertical="top" wrapText="1"/>
    </xf>
    <xf numFmtId="0" fontId="8" fillId="0" borderId="64" xfId="0" applyFont="1" applyBorder="1" applyAlignment="1">
      <alignment horizontal="center" vertical="center"/>
    </xf>
    <xf numFmtId="0" fontId="8" fillId="7" borderId="65" xfId="0" applyFont="1" applyFill="1" applyBorder="1" applyAlignment="1">
      <alignment vertical="center"/>
    </xf>
    <xf numFmtId="0" fontId="8" fillId="7" borderId="58" xfId="0" applyFont="1" applyFill="1" applyBorder="1" applyAlignment="1">
      <alignment vertical="center"/>
    </xf>
    <xf numFmtId="44" fontId="8" fillId="6" borderId="59" xfId="0" applyNumberFormat="1" applyFont="1" applyFill="1" applyBorder="1" applyAlignment="1">
      <alignment horizontal="center" vertical="center"/>
    </xf>
    <xf numFmtId="10" fontId="8" fillId="6" borderId="60" xfId="0" applyNumberFormat="1" applyFont="1" applyFill="1" applyBorder="1" applyAlignment="1">
      <alignment vertical="center" shrinkToFit="1"/>
    </xf>
    <xf numFmtId="44" fontId="8" fillId="6" borderId="61" xfId="0" applyNumberFormat="1" applyFont="1" applyFill="1" applyBorder="1" applyAlignment="1">
      <alignment vertical="center" shrinkToFit="1"/>
    </xf>
    <xf numFmtId="10" fontId="8" fillId="6" borderId="62" xfId="0" applyNumberFormat="1" applyFont="1" applyFill="1" applyBorder="1" applyAlignment="1">
      <alignment vertical="center" shrinkToFit="1"/>
    </xf>
    <xf numFmtId="0" fontId="8" fillId="6" borderId="59" xfId="0" applyFont="1" applyFill="1" applyBorder="1" applyAlignment="1">
      <alignment vertical="center"/>
    </xf>
    <xf numFmtId="44" fontId="8" fillId="6" borderId="63" xfId="0" applyNumberFormat="1" applyFont="1" applyFill="1" applyBorder="1" applyAlignment="1">
      <alignment horizontal="center" vertical="center" wrapText="1"/>
    </xf>
    <xf numFmtId="0" fontId="8" fillId="0" borderId="0" xfId="0" applyFont="1" applyAlignment="1">
      <alignment horizontal="center" vertical="center"/>
    </xf>
    <xf numFmtId="0" fontId="8" fillId="7" borderId="0" xfId="0" applyFont="1" applyFill="1" applyAlignment="1">
      <alignment vertical="center"/>
    </xf>
    <xf numFmtId="44" fontId="8" fillId="0" borderId="0" xfId="0" applyNumberFormat="1" applyFont="1" applyAlignment="1">
      <alignment horizontal="center" vertical="center"/>
    </xf>
    <xf numFmtId="10" fontId="6" fillId="0" borderId="0" xfId="0" applyNumberFormat="1" applyFont="1" applyAlignment="1">
      <alignment vertical="center" shrinkToFit="1"/>
    </xf>
    <xf numFmtId="44" fontId="6" fillId="0" borderId="0" xfId="0" applyNumberFormat="1" applyFont="1" applyAlignment="1">
      <alignment vertical="center" shrinkToFit="1"/>
    </xf>
    <xf numFmtId="0" fontId="8" fillId="0" borderId="0" xfId="0" applyFont="1" applyAlignment="1">
      <alignment vertical="center"/>
    </xf>
    <xf numFmtId="44" fontId="8" fillId="0" borderId="0" xfId="0" applyNumberFormat="1" applyFont="1" applyAlignment="1">
      <alignment horizontal="center" vertical="center" wrapText="1"/>
    </xf>
    <xf numFmtId="0" fontId="6" fillId="0" borderId="0" xfId="0" applyFont="1" applyAlignment="1">
      <alignment horizontal="left" vertical="center"/>
    </xf>
    <xf numFmtId="0" fontId="1" fillId="0" borderId="6" xfId="0" applyFont="1" applyBorder="1" applyAlignment="1">
      <alignment vertical="top"/>
    </xf>
    <xf numFmtId="0" fontId="1" fillId="0" borderId="3" xfId="0" applyFont="1" applyBorder="1" applyAlignment="1">
      <alignment vertical="top"/>
    </xf>
    <xf numFmtId="0" fontId="1" fillId="0" borderId="0" xfId="0" applyFont="1" applyAlignment="1">
      <alignment horizontal="center" vertical="top"/>
    </xf>
    <xf numFmtId="0" fontId="1" fillId="0" borderId="0" xfId="0" applyFont="1" applyAlignment="1">
      <alignment horizontal="right" vertical="center"/>
    </xf>
    <xf numFmtId="0" fontId="1" fillId="0" borderId="0" xfId="0" applyFont="1" applyAlignment="1">
      <alignment horizontal="center" vertical="top" wrapText="1"/>
    </xf>
    <xf numFmtId="0" fontId="10" fillId="3" borderId="0" xfId="0" applyFont="1" applyFill="1" applyAlignment="1">
      <alignment horizontal="left" vertical="top"/>
    </xf>
    <xf numFmtId="0" fontId="7" fillId="5" borderId="2" xfId="0" applyFont="1" applyFill="1" applyBorder="1" applyAlignment="1" applyProtection="1">
      <alignment vertical="center"/>
      <protection locked="0"/>
    </xf>
    <xf numFmtId="0" fontId="7" fillId="5" borderId="6" xfId="0" applyFont="1" applyFill="1" applyBorder="1" applyAlignment="1" applyProtection="1">
      <alignment vertical="center"/>
      <protection locked="0"/>
    </xf>
    <xf numFmtId="0" fontId="6" fillId="5" borderId="0" xfId="0" applyFont="1" applyFill="1" applyAlignment="1">
      <alignment horizontal="center" vertical="center"/>
    </xf>
    <xf numFmtId="164" fontId="11" fillId="2" borderId="0" xfId="0" applyNumberFormat="1" applyFont="1" applyFill="1" applyAlignment="1">
      <alignment horizontal="center" vertical="center"/>
    </xf>
    <xf numFmtId="164" fontId="11" fillId="2" borderId="32" xfId="0" applyNumberFormat="1" applyFont="1" applyFill="1" applyBorder="1" applyAlignment="1">
      <alignment horizontal="center" vertical="center"/>
    </xf>
    <xf numFmtId="0" fontId="6" fillId="3" borderId="0" xfId="0" applyFont="1" applyFill="1" applyAlignment="1">
      <alignment horizontal="right" vertical="top" wrapText="1"/>
    </xf>
    <xf numFmtId="0" fontId="1" fillId="3" borderId="4" xfId="0" applyFont="1" applyFill="1" applyBorder="1" applyAlignment="1">
      <alignment horizontal="center" vertical="top"/>
    </xf>
    <xf numFmtId="0" fontId="8" fillId="0" borderId="0" xfId="0" applyFont="1" applyAlignment="1">
      <alignment horizontal="center" vertical="top"/>
    </xf>
    <xf numFmtId="14" fontId="8" fillId="0" borderId="0" xfId="0" applyNumberFormat="1" applyFont="1" applyAlignment="1">
      <alignment horizontal="left" vertical="top"/>
    </xf>
    <xf numFmtId="14" fontId="6" fillId="4" borderId="0" xfId="0" applyNumberFormat="1" applyFont="1" applyFill="1" applyAlignment="1" applyProtection="1">
      <alignment vertical="center"/>
      <protection locked="0"/>
    </xf>
    <xf numFmtId="14" fontId="6" fillId="4" borderId="75" xfId="0" applyNumberFormat="1" applyFont="1" applyFill="1" applyBorder="1" applyAlignment="1" applyProtection="1">
      <alignment vertical="center"/>
      <protection locked="0"/>
    </xf>
    <xf numFmtId="0" fontId="4" fillId="0" borderId="0" xfId="0" applyFont="1" applyAlignment="1">
      <alignment horizontal="center" vertical="top"/>
    </xf>
    <xf numFmtId="0" fontId="7" fillId="0" borderId="0" xfId="0" applyFont="1" applyAlignment="1">
      <alignment horizontal="left" vertical="center" wrapText="1"/>
    </xf>
    <xf numFmtId="0" fontId="6"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7" fillId="5" borderId="7"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1" fillId="0" borderId="2"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54" xfId="0" applyFont="1" applyBorder="1" applyAlignment="1" applyProtection="1">
      <alignment horizontal="center" vertical="top"/>
      <protection locked="0"/>
    </xf>
    <xf numFmtId="0" fontId="7" fillId="5" borderId="50" xfId="0" applyFont="1" applyFill="1" applyBorder="1" applyAlignment="1" applyProtection="1">
      <alignment horizontal="center" vertical="center"/>
      <protection locked="0"/>
    </xf>
    <xf numFmtId="0" fontId="7" fillId="5" borderId="37" xfId="0" applyFont="1" applyFill="1" applyBorder="1" applyAlignment="1" applyProtection="1">
      <alignment horizontal="center" vertical="center"/>
      <protection locked="0"/>
    </xf>
    <xf numFmtId="0" fontId="7" fillId="5" borderId="51" xfId="0" applyFont="1" applyFill="1" applyBorder="1" applyAlignment="1" applyProtection="1">
      <alignment horizontal="center" vertical="center"/>
      <protection locked="0"/>
    </xf>
    <xf numFmtId="0" fontId="7" fillId="5" borderId="52" xfId="0" applyFont="1" applyFill="1" applyBorder="1" applyAlignment="1" applyProtection="1">
      <alignment horizontal="center" vertical="center"/>
      <protection locked="0"/>
    </xf>
    <xf numFmtId="0" fontId="7" fillId="5" borderId="38" xfId="0" applyFont="1" applyFill="1" applyBorder="1" applyAlignment="1" applyProtection="1">
      <alignment horizontal="center" vertical="center"/>
      <protection locked="0"/>
    </xf>
    <xf numFmtId="0" fontId="7" fillId="5" borderId="53" xfId="0" applyFont="1" applyFill="1" applyBorder="1" applyAlignment="1" applyProtection="1">
      <alignment horizontal="center" vertical="center"/>
      <protection locked="0"/>
    </xf>
    <xf numFmtId="0" fontId="12" fillId="0" borderId="0" xfId="0" applyFont="1" applyAlignment="1">
      <alignment horizontal="left" vertical="top" wrapText="1"/>
    </xf>
    <xf numFmtId="164" fontId="1" fillId="5" borderId="18" xfId="0" applyNumberFormat="1" applyFont="1" applyFill="1" applyBorder="1" applyAlignment="1" applyProtection="1">
      <alignment horizontal="center" vertical="center" shrinkToFit="1"/>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44" fontId="7" fillId="4" borderId="0" xfId="0" applyNumberFormat="1" applyFont="1" applyFill="1" applyAlignment="1" applyProtection="1">
      <alignment horizontal="center" vertical="center"/>
      <protection locked="0"/>
    </xf>
    <xf numFmtId="44" fontId="6" fillId="2" borderId="0" xfId="0" applyNumberFormat="1" applyFont="1" applyFill="1" applyAlignment="1">
      <alignment horizontal="center" vertical="center"/>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1" fillId="5" borderId="14" xfId="0" applyFont="1" applyFill="1" applyBorder="1" applyAlignment="1" applyProtection="1">
      <alignment horizontal="center" vertical="center"/>
      <protection locked="0"/>
    </xf>
    <xf numFmtId="0" fontId="1" fillId="5" borderId="15" xfId="0" applyFont="1" applyFill="1" applyBorder="1" applyAlignment="1" applyProtection="1">
      <alignment horizontal="center" vertical="center"/>
      <protection locked="0"/>
    </xf>
    <xf numFmtId="14" fontId="1" fillId="4" borderId="0" xfId="0" applyNumberFormat="1" applyFont="1" applyFill="1" applyAlignment="1" applyProtection="1">
      <alignment horizontal="center" vertical="center"/>
      <protection locked="0"/>
    </xf>
    <xf numFmtId="0" fontId="1" fillId="4" borderId="0" xfId="0" applyFont="1" applyFill="1" applyAlignment="1" applyProtection="1">
      <alignment horizontal="center" vertical="center"/>
      <protection locked="0"/>
    </xf>
    <xf numFmtId="164" fontId="1" fillId="5" borderId="15" xfId="0" applyNumberFormat="1" applyFont="1" applyFill="1" applyBorder="1" applyAlignment="1" applyProtection="1">
      <alignment horizontal="center" vertical="center" shrinkToFit="1"/>
      <protection locked="0"/>
    </xf>
    <xf numFmtId="0" fontId="1" fillId="4" borderId="2" xfId="0" applyFont="1" applyFill="1" applyBorder="1" applyAlignment="1">
      <alignment horizontal="center" vertical="top"/>
    </xf>
    <xf numFmtId="0" fontId="1" fillId="4" borderId="6" xfId="0" applyFont="1" applyFill="1" applyBorder="1" applyAlignment="1">
      <alignment horizontal="center" vertical="top"/>
    </xf>
    <xf numFmtId="0" fontId="1" fillId="4" borderId="3" xfId="0" applyFont="1" applyFill="1" applyBorder="1" applyAlignment="1">
      <alignment horizontal="center" vertical="top"/>
    </xf>
    <xf numFmtId="0" fontId="1" fillId="5" borderId="20" xfId="0" applyFont="1" applyFill="1" applyBorder="1" applyAlignment="1" applyProtection="1">
      <alignment horizontal="center" vertical="center"/>
      <protection locked="0"/>
    </xf>
    <xf numFmtId="0" fontId="1" fillId="5" borderId="21" xfId="0" applyFont="1" applyFill="1" applyBorder="1" applyAlignment="1" applyProtection="1">
      <alignment horizontal="center" vertical="center"/>
      <protection locked="0"/>
    </xf>
    <xf numFmtId="164" fontId="1" fillId="5" borderId="21" xfId="0" applyNumberFormat="1" applyFont="1" applyFill="1" applyBorder="1" applyAlignment="1" applyProtection="1">
      <alignment horizontal="center" vertical="center" shrinkToFit="1"/>
      <protection locked="0"/>
    </xf>
    <xf numFmtId="0" fontId="7" fillId="5" borderId="74"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13" fillId="5" borderId="2" xfId="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54" xfId="0" applyFont="1" applyFill="1" applyBorder="1" applyAlignment="1" applyProtection="1">
      <alignment horizontal="center" vertical="center"/>
      <protection locked="0"/>
    </xf>
    <xf numFmtId="0" fontId="7" fillId="5" borderId="71" xfId="0" applyFont="1" applyFill="1" applyBorder="1" applyAlignment="1" applyProtection="1">
      <alignment horizontal="center" vertical="center" wrapText="1"/>
      <protection locked="0"/>
    </xf>
    <xf numFmtId="0" fontId="7" fillId="5" borderId="7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71"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top"/>
      <protection locked="0"/>
    </xf>
    <xf numFmtId="0" fontId="6" fillId="5" borderId="6" xfId="0" applyFont="1" applyFill="1" applyBorder="1" applyAlignment="1" applyProtection="1">
      <alignment horizontal="center" vertical="top"/>
      <protection locked="0"/>
    </xf>
    <xf numFmtId="0" fontId="6" fillId="5" borderId="3" xfId="0" applyFont="1" applyFill="1" applyBorder="1" applyAlignment="1" applyProtection="1">
      <alignment horizontal="center" vertical="top"/>
      <protection locked="0"/>
    </xf>
    <xf numFmtId="14" fontId="7" fillId="5" borderId="2" xfId="0" applyNumberFormat="1" applyFont="1" applyFill="1" applyBorder="1" applyAlignment="1" applyProtection="1">
      <alignment horizontal="center" vertical="top"/>
      <protection locked="0"/>
    </xf>
    <xf numFmtId="14" fontId="7" fillId="5" borderId="3" xfId="0" applyNumberFormat="1" applyFont="1" applyFill="1" applyBorder="1" applyAlignment="1" applyProtection="1">
      <alignment horizontal="center" vertical="top"/>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7"/>
  <sheetViews>
    <sheetView showGridLines="0" showRowColHeaders="0" tabSelected="1" view="pageBreakPreview" zoomScaleNormal="100" zoomScaleSheetLayoutView="100" workbookViewId="0">
      <selection activeCell="E23" sqref="E23:H23"/>
    </sheetView>
  </sheetViews>
  <sheetFormatPr defaultColWidth="9.33203125" defaultRowHeight="12.75" x14ac:dyDescent="0.2"/>
  <cols>
    <col min="1" max="1" width="21.83203125" style="2" customWidth="1"/>
    <col min="2" max="2" width="23.5" style="2" customWidth="1"/>
    <col min="3" max="3" width="23.83203125" style="2" customWidth="1"/>
    <col min="4" max="4" width="21.33203125" style="2" customWidth="1"/>
    <col min="5" max="5" width="12.1640625" style="2" customWidth="1"/>
    <col min="6" max="6" width="12.33203125" style="2" customWidth="1"/>
    <col min="7" max="7" width="16.83203125" style="2" customWidth="1"/>
    <col min="8" max="8" width="8.1640625" style="2" customWidth="1"/>
    <col min="9" max="9" width="19.6640625" style="6" customWidth="1"/>
    <col min="10" max="10" width="14" style="2" customWidth="1"/>
    <col min="11" max="11" width="14.1640625" style="2" customWidth="1"/>
    <col min="12" max="12" width="16" style="2" customWidth="1"/>
    <col min="13" max="15" width="16" style="9" hidden="1" customWidth="1"/>
    <col min="16" max="16" width="17" style="2" customWidth="1"/>
    <col min="17" max="17" width="18" style="2" customWidth="1"/>
    <col min="18" max="18" width="14.5" style="2" customWidth="1"/>
    <col min="19" max="19" width="20" style="2" customWidth="1"/>
    <col min="20" max="20" width="19.1640625" style="2" customWidth="1"/>
    <col min="21" max="21" width="17" style="2" customWidth="1"/>
    <col min="22" max="22" width="16.83203125" style="2" hidden="1" customWidth="1"/>
    <col min="23" max="23" width="15.6640625" style="2" hidden="1" customWidth="1"/>
    <col min="24" max="24" width="17.83203125" style="2" hidden="1" customWidth="1"/>
    <col min="25" max="25" width="19" style="2" customWidth="1"/>
    <col min="26" max="26" width="17.83203125" style="2" customWidth="1"/>
    <col min="27" max="16384" width="9.33203125" style="2"/>
  </cols>
  <sheetData>
    <row r="1" spans="1:28" ht="9.75" customHeight="1" x14ac:dyDescent="0.2"/>
    <row r="2" spans="1:28" ht="30.75" customHeight="1" x14ac:dyDescent="0.2">
      <c r="A2" s="11" t="s">
        <v>31</v>
      </c>
      <c r="B2" s="12"/>
      <c r="C2" s="13" t="s">
        <v>30</v>
      </c>
      <c r="D2" s="169"/>
      <c r="E2" s="170"/>
      <c r="F2" s="170"/>
      <c r="G2" s="170"/>
      <c r="H2" s="170"/>
      <c r="I2" s="170"/>
      <c r="J2" s="170"/>
      <c r="K2" s="171"/>
      <c r="L2" s="1"/>
      <c r="M2" s="14"/>
      <c r="N2" s="14"/>
      <c r="O2" s="14"/>
      <c r="P2" s="11" t="s">
        <v>32</v>
      </c>
      <c r="Q2" s="160"/>
      <c r="R2" s="161"/>
      <c r="S2" s="161"/>
      <c r="T2" s="161"/>
      <c r="U2" s="161"/>
      <c r="V2" s="161"/>
      <c r="W2" s="161"/>
      <c r="X2" s="161"/>
      <c r="Y2" s="162"/>
      <c r="Z2" s="1"/>
    </row>
    <row r="3" spans="1:28" ht="15" customHeight="1" x14ac:dyDescent="0.2">
      <c r="A3" s="15"/>
      <c r="B3" s="16"/>
      <c r="C3" s="17"/>
      <c r="D3" s="172"/>
      <c r="E3" s="173"/>
      <c r="F3" s="173"/>
      <c r="G3" s="173"/>
      <c r="H3" s="173"/>
      <c r="I3" s="173"/>
      <c r="J3" s="173"/>
      <c r="K3" s="174"/>
      <c r="L3" s="18"/>
      <c r="M3" s="19"/>
      <c r="N3" s="20"/>
      <c r="O3" s="20"/>
      <c r="P3" s="21"/>
      <c r="Q3" s="163"/>
      <c r="R3" s="164"/>
      <c r="S3" s="164"/>
      <c r="T3" s="164"/>
      <c r="U3" s="164"/>
      <c r="V3" s="164"/>
      <c r="W3" s="164"/>
      <c r="X3" s="164"/>
      <c r="Y3" s="165"/>
      <c r="Z3" s="1"/>
    </row>
    <row r="4" spans="1:28" ht="10.5" customHeight="1" x14ac:dyDescent="0.2">
      <c r="A4" s="15"/>
      <c r="B4" s="16"/>
      <c r="C4" s="17"/>
      <c r="D4" s="23"/>
      <c r="E4" s="23"/>
      <c r="F4" s="23"/>
      <c r="G4" s="23"/>
      <c r="H4" s="23"/>
      <c r="I4" s="24"/>
      <c r="J4" s="16"/>
      <c r="K4" s="17"/>
      <c r="L4" s="16"/>
      <c r="M4" s="22"/>
      <c r="N4" s="22"/>
      <c r="O4" s="22"/>
      <c r="P4" s="16"/>
      <c r="Q4" s="16"/>
      <c r="R4" s="16"/>
      <c r="S4" s="16"/>
      <c r="T4" s="16"/>
      <c r="U4" s="16"/>
      <c r="V4" s="16"/>
      <c r="W4" s="16"/>
      <c r="X4" s="1"/>
      <c r="Y4" s="1"/>
      <c r="Z4" s="1"/>
    </row>
    <row r="5" spans="1:28" ht="45" customHeight="1" x14ac:dyDescent="0.2">
      <c r="A5" s="11" t="s">
        <v>0</v>
      </c>
      <c r="B5" s="203"/>
      <c r="C5" s="204"/>
      <c r="D5" s="205"/>
      <c r="E5" s="146"/>
      <c r="F5" s="11" t="s">
        <v>49</v>
      </c>
      <c r="G5" s="199"/>
      <c r="H5" s="200"/>
      <c r="I5" s="16"/>
      <c r="J5" s="11" t="s">
        <v>48</v>
      </c>
      <c r="K5" s="201"/>
      <c r="L5" s="202"/>
      <c r="N5" s="144"/>
      <c r="O5" s="145"/>
      <c r="P5" s="11" t="s">
        <v>33</v>
      </c>
      <c r="Q5" s="194"/>
      <c r="R5" s="195"/>
      <c r="S5" s="11" t="s">
        <v>28</v>
      </c>
      <c r="T5" s="196"/>
      <c r="U5" s="197"/>
      <c r="V5" s="197"/>
      <c r="W5" s="197"/>
      <c r="X5" s="197"/>
      <c r="Y5" s="198"/>
      <c r="Z5" s="1"/>
      <c r="AA5" s="1"/>
      <c r="AB5" s="1"/>
    </row>
    <row r="6" spans="1:28" ht="13.5" customHeight="1" x14ac:dyDescent="0.2">
      <c r="A6" s="11"/>
      <c r="B6" s="25"/>
      <c r="C6" s="25"/>
      <c r="D6" s="11"/>
      <c r="E6" s="26"/>
      <c r="F6" s="11"/>
      <c r="G6" s="23"/>
      <c r="H6" s="23"/>
      <c r="I6" s="23"/>
      <c r="J6" s="27"/>
      <c r="K6" s="27"/>
      <c r="L6" s="1"/>
      <c r="M6" s="14"/>
      <c r="N6" s="14"/>
      <c r="O6" s="14"/>
      <c r="P6" s="1"/>
      <c r="Q6" s="1"/>
      <c r="R6" s="1"/>
      <c r="S6" s="1"/>
      <c r="T6" s="1"/>
      <c r="U6" s="1"/>
      <c r="V6" s="1"/>
      <c r="W6" s="1"/>
      <c r="X6" s="1"/>
      <c r="Y6" s="1"/>
      <c r="Z6" s="1"/>
    </row>
    <row r="7" spans="1:28" ht="16.5" customHeight="1" x14ac:dyDescent="0.2">
      <c r="A7" s="11" t="s">
        <v>53</v>
      </c>
      <c r="B7" s="206"/>
      <c r="C7" s="207"/>
      <c r="D7" s="208"/>
      <c r="E7" s="26"/>
      <c r="I7" s="23"/>
      <c r="J7" s="11" t="s">
        <v>54</v>
      </c>
      <c r="K7" s="209"/>
      <c r="L7" s="210"/>
      <c r="M7" s="14"/>
      <c r="N7" s="14"/>
      <c r="O7" s="14"/>
      <c r="P7" s="1"/>
      <c r="Q7" s="1"/>
      <c r="R7" s="1"/>
      <c r="S7" s="1"/>
      <c r="T7" s="1"/>
      <c r="U7" s="1"/>
      <c r="V7" s="1"/>
      <c r="W7" s="1"/>
      <c r="X7" s="1"/>
      <c r="Y7" s="1"/>
      <c r="Z7" s="1"/>
    </row>
    <row r="8" spans="1:28" ht="9" customHeight="1" thickBot="1" x14ac:dyDescent="0.25">
      <c r="A8" s="11"/>
      <c r="B8" s="25"/>
      <c r="C8" s="25"/>
      <c r="D8" s="11"/>
      <c r="E8" s="26"/>
      <c r="F8" s="11"/>
      <c r="G8" s="23"/>
      <c r="H8" s="23"/>
      <c r="I8" s="23"/>
      <c r="J8" s="27"/>
      <c r="K8" s="27"/>
      <c r="L8" s="1"/>
      <c r="M8" s="14"/>
      <c r="N8" s="14"/>
      <c r="O8" s="14"/>
      <c r="P8" s="1"/>
      <c r="Q8" s="1"/>
      <c r="R8" s="1"/>
      <c r="S8" s="1"/>
      <c r="T8" s="1"/>
      <c r="U8" s="1"/>
      <c r="V8" s="1"/>
      <c r="W8" s="1"/>
      <c r="X8" s="1"/>
      <c r="Y8" s="1"/>
      <c r="Z8" s="1"/>
    </row>
    <row r="9" spans="1:28" ht="15" customHeight="1" x14ac:dyDescent="0.2">
      <c r="A9" s="1"/>
      <c r="B9" s="1"/>
      <c r="C9" s="28"/>
      <c r="D9" s="29"/>
      <c r="E9" s="30"/>
      <c r="F9" s="30"/>
      <c r="G9" s="31"/>
      <c r="H9" s="32"/>
      <c r="I9" s="32"/>
      <c r="J9" s="32"/>
      <c r="K9" s="32"/>
      <c r="L9" s="32"/>
      <c r="M9" s="14"/>
      <c r="N9" s="14"/>
      <c r="O9" s="14"/>
      <c r="P9" s="32"/>
      <c r="Q9" s="32"/>
      <c r="R9" s="32"/>
      <c r="S9" s="32"/>
      <c r="T9" s="32"/>
      <c r="U9" s="33"/>
      <c r="V9" s="1"/>
      <c r="W9" s="1"/>
      <c r="X9" s="1"/>
      <c r="Y9" s="1"/>
      <c r="Z9" s="1"/>
    </row>
    <row r="10" spans="1:28" ht="24" customHeight="1" x14ac:dyDescent="0.2">
      <c r="A10" s="1"/>
      <c r="B10" s="1"/>
      <c r="C10" s="34"/>
      <c r="D10" s="35"/>
      <c r="E10" s="36"/>
      <c r="F10" s="36"/>
      <c r="G10" s="37"/>
      <c r="H10" s="143" t="s">
        <v>11</v>
      </c>
      <c r="I10" s="10"/>
      <c r="J10" s="36"/>
      <c r="K10" s="143" t="s">
        <v>12</v>
      </c>
      <c r="L10" s="38"/>
      <c r="M10" s="14"/>
      <c r="N10" s="14"/>
      <c r="O10" s="14"/>
      <c r="P10" s="36"/>
      <c r="Q10" s="38" t="s">
        <v>47</v>
      </c>
      <c r="R10" s="38"/>
      <c r="S10" s="39"/>
      <c r="T10" s="40" t="s">
        <v>27</v>
      </c>
      <c r="U10" s="41"/>
      <c r="V10" s="1"/>
      <c r="W10" s="1"/>
      <c r="X10" s="1"/>
      <c r="Y10" s="1"/>
      <c r="Z10" s="1"/>
    </row>
    <row r="11" spans="1:28" ht="12" customHeight="1" x14ac:dyDescent="0.2">
      <c r="A11" s="1"/>
      <c r="B11" s="1"/>
      <c r="C11" s="34"/>
      <c r="D11" s="35"/>
      <c r="E11" s="36"/>
      <c r="F11" s="36"/>
      <c r="G11" s="42"/>
      <c r="H11" s="36"/>
      <c r="I11" s="36"/>
      <c r="J11" s="36"/>
      <c r="K11" s="36"/>
      <c r="L11" s="36"/>
      <c r="M11" s="14"/>
      <c r="N11" s="14"/>
      <c r="O11" s="14"/>
      <c r="P11" s="36"/>
      <c r="Q11" s="36"/>
      <c r="R11" s="36"/>
      <c r="S11" s="36"/>
      <c r="T11" s="36"/>
      <c r="U11" s="53"/>
      <c r="V11" s="1"/>
      <c r="W11" s="1"/>
      <c r="X11" s="1"/>
      <c r="Y11" s="1"/>
      <c r="Z11" s="1"/>
    </row>
    <row r="12" spans="1:28" ht="29.25" customHeight="1" x14ac:dyDescent="0.2">
      <c r="A12" s="1"/>
      <c r="B12" s="1"/>
      <c r="C12" s="34"/>
      <c r="D12" s="43" t="s">
        <v>26</v>
      </c>
      <c r="E12" s="185"/>
      <c r="F12" s="186"/>
      <c r="G12" s="44" t="s">
        <v>9</v>
      </c>
      <c r="H12" s="179">
        <v>0</v>
      </c>
      <c r="I12" s="179"/>
      <c r="J12" s="44" t="s">
        <v>9</v>
      </c>
      <c r="K12" s="179">
        <v>0</v>
      </c>
      <c r="L12" s="179"/>
      <c r="M12" s="14"/>
      <c r="N12" s="14"/>
      <c r="O12" s="14"/>
      <c r="P12" s="36"/>
      <c r="Q12" s="45" t="s">
        <v>1</v>
      </c>
      <c r="R12" s="147">
        <f>IF(OR($G$5="MBE",$G$5="SDVOB &amp; MBE Dual Certification")=TRUE,"100%",SUM($M$23:$M$64))</f>
        <v>0</v>
      </c>
      <c r="S12" s="36"/>
      <c r="T12" s="45" t="s">
        <v>1</v>
      </c>
      <c r="U12" s="148">
        <f>IF(OR($G$5="MBE",$G$5="sdvob &amp; mbe dual certification")=TRUE,"100%",SUM($V$23:$V$64))</f>
        <v>0</v>
      </c>
      <c r="V12" s="1"/>
      <c r="W12" s="1"/>
      <c r="X12" s="1"/>
      <c r="Y12" s="1"/>
      <c r="Z12" s="1"/>
    </row>
    <row r="13" spans="1:28" ht="18" x14ac:dyDescent="0.25">
      <c r="A13" s="1"/>
      <c r="B13" s="1"/>
      <c r="C13" s="34"/>
      <c r="D13" s="36"/>
      <c r="E13" s="36"/>
      <c r="F13" s="36"/>
      <c r="G13" s="46"/>
      <c r="H13" s="47"/>
      <c r="I13" s="36"/>
      <c r="J13" s="46"/>
      <c r="K13" s="47"/>
      <c r="L13" s="36"/>
      <c r="M13" s="14"/>
      <c r="N13" s="14"/>
      <c r="O13" s="14"/>
      <c r="P13" s="36"/>
      <c r="Q13" s="45"/>
      <c r="R13" s="48"/>
      <c r="S13" s="36"/>
      <c r="T13" s="45"/>
      <c r="U13" s="58"/>
      <c r="V13" s="1"/>
      <c r="W13" s="1"/>
      <c r="X13" s="1"/>
      <c r="Y13" s="1"/>
      <c r="Z13" s="1"/>
    </row>
    <row r="14" spans="1:28" ht="27" customHeight="1" x14ac:dyDescent="0.2">
      <c r="A14" s="1"/>
      <c r="B14" s="1"/>
      <c r="C14" s="34"/>
      <c r="D14" s="36"/>
      <c r="E14" s="36"/>
      <c r="F14" s="36"/>
      <c r="G14" s="44" t="s">
        <v>10</v>
      </c>
      <c r="H14" s="179">
        <v>0</v>
      </c>
      <c r="I14" s="179"/>
      <c r="J14" s="44" t="s">
        <v>10</v>
      </c>
      <c r="K14" s="179">
        <v>0</v>
      </c>
      <c r="L14" s="179"/>
      <c r="M14" s="14"/>
      <c r="N14" s="14"/>
      <c r="O14" s="14"/>
      <c r="P14" s="36"/>
      <c r="Q14" s="45" t="s">
        <v>2</v>
      </c>
      <c r="R14" s="147">
        <f>IF(OR($G$5="wBE",$G$5="SDVOB &amp; WBE dual certification")=TRUE,"100%",SUM($N$23:$N$64))</f>
        <v>0</v>
      </c>
      <c r="S14" s="36"/>
      <c r="T14" s="45" t="s">
        <v>2</v>
      </c>
      <c r="U14" s="148">
        <f>IF(OR($G$5="wBE",$G$5="sdvob &amp; wbe dual certification")=TRUE,"100%",SUM($W$23:$W$64))</f>
        <v>0</v>
      </c>
      <c r="V14" s="1"/>
      <c r="W14" s="1"/>
      <c r="X14" s="1"/>
      <c r="Y14" s="1"/>
      <c r="Z14" s="1"/>
    </row>
    <row r="15" spans="1:28" ht="15.75" customHeight="1" x14ac:dyDescent="0.2">
      <c r="A15" s="1"/>
      <c r="B15" s="1"/>
      <c r="C15" s="34"/>
      <c r="D15" s="36"/>
      <c r="E15" s="36"/>
      <c r="F15" s="36"/>
      <c r="G15" s="49"/>
      <c r="H15" s="50"/>
      <c r="I15" s="50"/>
      <c r="J15" s="49"/>
      <c r="K15" s="51"/>
      <c r="L15" s="51"/>
      <c r="M15" s="14"/>
      <c r="N15" s="14"/>
      <c r="O15" s="14"/>
      <c r="P15" s="36"/>
      <c r="Q15" s="52"/>
      <c r="R15" s="36"/>
      <c r="S15" s="36"/>
      <c r="T15" s="52"/>
      <c r="U15" s="53"/>
      <c r="V15" s="1"/>
      <c r="W15" s="1"/>
      <c r="X15" s="1"/>
      <c r="Y15" s="1"/>
      <c r="Z15" s="1"/>
    </row>
    <row r="16" spans="1:28" ht="27" customHeight="1" x14ac:dyDescent="0.2">
      <c r="A16" s="1"/>
      <c r="B16" s="1"/>
      <c r="C16" s="34"/>
      <c r="D16" s="43" t="s">
        <v>8</v>
      </c>
      <c r="E16" s="185"/>
      <c r="F16" s="186"/>
      <c r="G16" s="44" t="s">
        <v>25</v>
      </c>
      <c r="H16" s="180">
        <f>H12+H14</f>
        <v>0</v>
      </c>
      <c r="I16" s="180"/>
      <c r="J16" s="44" t="s">
        <v>25</v>
      </c>
      <c r="K16" s="180">
        <f>K12+K14</f>
        <v>0</v>
      </c>
      <c r="L16" s="180"/>
      <c r="M16" s="14"/>
      <c r="N16" s="14"/>
      <c r="O16" s="14"/>
      <c r="P16" s="36"/>
      <c r="Q16" s="45" t="s">
        <v>20</v>
      </c>
      <c r="R16" s="54">
        <f>IF(($R$12+$R$14&gt;100%)=TRUE,"100%",($R$12+$R$14))</f>
        <v>0</v>
      </c>
      <c r="S16" s="36"/>
      <c r="T16" s="45" t="s">
        <v>20</v>
      </c>
      <c r="U16" s="54">
        <f>IF(($U$12+$U$14&gt;100%)=TRUE,"100%",($U$12+$U$14))</f>
        <v>0</v>
      </c>
      <c r="V16" s="1"/>
      <c r="W16" s="1"/>
      <c r="X16" s="1"/>
      <c r="Y16" s="1"/>
      <c r="Z16" s="1"/>
    </row>
    <row r="17" spans="1:26" ht="10.5" customHeight="1" x14ac:dyDescent="0.2">
      <c r="A17" s="1"/>
      <c r="B17" s="1"/>
      <c r="C17" s="34"/>
      <c r="D17" s="55"/>
      <c r="E17" s="36"/>
      <c r="F17" s="36"/>
      <c r="G17" s="56"/>
      <c r="H17" s="57"/>
      <c r="I17" s="36"/>
      <c r="J17" s="36"/>
      <c r="K17" s="57"/>
      <c r="L17" s="36"/>
      <c r="M17" s="14"/>
      <c r="N17" s="14"/>
      <c r="O17" s="14"/>
      <c r="P17" s="36"/>
      <c r="Q17" s="43"/>
      <c r="R17" s="48"/>
      <c r="S17" s="36"/>
      <c r="T17" s="43"/>
      <c r="U17" s="58"/>
      <c r="V17" s="1"/>
      <c r="W17" s="1"/>
      <c r="X17" s="1"/>
      <c r="Y17" s="1"/>
      <c r="Z17" s="1"/>
    </row>
    <row r="18" spans="1:26" ht="36" customHeight="1" x14ac:dyDescent="0.2">
      <c r="A18" s="1"/>
      <c r="B18" s="1"/>
      <c r="C18" s="34"/>
      <c r="D18" s="59"/>
      <c r="E18" s="36"/>
      <c r="F18" s="36"/>
      <c r="G18" s="42"/>
      <c r="H18" s="36"/>
      <c r="I18" s="36"/>
      <c r="J18" s="149" t="s">
        <v>50</v>
      </c>
      <c r="K18" s="153"/>
      <c r="L18" s="154"/>
      <c r="M18" s="14"/>
      <c r="N18" s="14"/>
      <c r="O18" s="14"/>
      <c r="P18" s="36"/>
      <c r="Q18" s="45" t="s">
        <v>13</v>
      </c>
      <c r="R18" s="147">
        <f>IF(OR($G$5="sdvob",$G$5="sdvob &amp; mbe dual certification",$G$5="sdvob &amp; wbe dual certification")=TRUE,"100%",SUM($O$23:$O$64))</f>
        <v>0</v>
      </c>
      <c r="S18" s="36"/>
      <c r="T18" s="45" t="s">
        <v>13</v>
      </c>
      <c r="U18" s="148">
        <f>IF(OR($G$5="sdvob",$G$5="sdvob &amp; mbe dual certification",$G$5="sdvob &amp; wbe dual certification")=TRUE,"100%",SUM($X$23:$X$64))</f>
        <v>0</v>
      </c>
      <c r="V18" s="1"/>
      <c r="W18" s="1"/>
      <c r="X18" s="1"/>
      <c r="Y18" s="1"/>
      <c r="Z18" s="1"/>
    </row>
    <row r="19" spans="1:26" ht="16.5" customHeight="1" thickBot="1" x14ac:dyDescent="0.25">
      <c r="A19" s="1"/>
      <c r="B19" s="1"/>
      <c r="C19" s="60"/>
      <c r="D19" s="61"/>
      <c r="E19" s="62"/>
      <c r="F19" s="62"/>
      <c r="G19" s="63"/>
      <c r="H19" s="64"/>
      <c r="I19" s="64"/>
      <c r="J19" s="64"/>
      <c r="K19" s="150" t="s">
        <v>52</v>
      </c>
      <c r="L19" s="150" t="s">
        <v>51</v>
      </c>
      <c r="M19" s="14"/>
      <c r="N19" s="14"/>
      <c r="O19" s="14"/>
      <c r="P19" s="64"/>
      <c r="Q19" s="64"/>
      <c r="R19" s="64"/>
      <c r="S19" s="64"/>
      <c r="T19" s="64"/>
      <c r="U19" s="65"/>
      <c r="V19" s="1"/>
      <c r="W19" s="1"/>
      <c r="X19" s="1"/>
      <c r="Y19" s="1"/>
      <c r="Z19" s="1"/>
    </row>
    <row r="20" spans="1:26" ht="7.5" customHeight="1" thickBot="1" x14ac:dyDescent="0.25">
      <c r="A20" s="27"/>
      <c r="B20" s="66"/>
      <c r="C20" s="67"/>
      <c r="D20" s="66"/>
      <c r="E20" s="66"/>
      <c r="F20" s="66"/>
      <c r="G20" s="66"/>
      <c r="H20" s="68"/>
      <c r="I20" s="69"/>
      <c r="J20" s="70"/>
      <c r="K20" s="1"/>
      <c r="L20" s="1"/>
      <c r="M20" s="14"/>
      <c r="N20" s="14"/>
      <c r="O20" s="14"/>
      <c r="P20" s="1"/>
      <c r="Q20" s="1"/>
      <c r="R20" s="1"/>
      <c r="S20" s="1"/>
      <c r="T20" s="1"/>
      <c r="U20" s="1"/>
      <c r="V20" s="1"/>
      <c r="W20" s="1"/>
      <c r="X20" s="1"/>
      <c r="Y20" s="1"/>
      <c r="Z20" s="1"/>
    </row>
    <row r="21" spans="1:26" ht="18" customHeight="1" thickBot="1" x14ac:dyDescent="0.25">
      <c r="A21" s="157" t="s">
        <v>21</v>
      </c>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9"/>
    </row>
    <row r="22" spans="1:26" ht="51" customHeight="1" thickBot="1" x14ac:dyDescent="0.25">
      <c r="A22" s="181" t="s">
        <v>6</v>
      </c>
      <c r="B22" s="182"/>
      <c r="C22" s="71" t="s">
        <v>5</v>
      </c>
      <c r="D22" s="72" t="s">
        <v>55</v>
      </c>
      <c r="E22" s="182" t="s">
        <v>3</v>
      </c>
      <c r="F22" s="182"/>
      <c r="G22" s="182"/>
      <c r="H22" s="182"/>
      <c r="I22" s="71" t="s">
        <v>49</v>
      </c>
      <c r="J22" s="73" t="s">
        <v>16</v>
      </c>
      <c r="K22" s="74" t="s">
        <v>7</v>
      </c>
      <c r="L22" s="75" t="s">
        <v>8</v>
      </c>
      <c r="M22" s="76" t="s">
        <v>1</v>
      </c>
      <c r="N22" s="76" t="s">
        <v>2</v>
      </c>
      <c r="O22" s="76" t="s">
        <v>13</v>
      </c>
      <c r="P22" s="77" t="s">
        <v>22</v>
      </c>
      <c r="Q22" s="78" t="s">
        <v>44</v>
      </c>
      <c r="R22" s="79" t="s">
        <v>23</v>
      </c>
      <c r="S22" s="74" t="s">
        <v>19</v>
      </c>
      <c r="T22" s="77" t="s">
        <v>42</v>
      </c>
      <c r="U22" s="71" t="s">
        <v>24</v>
      </c>
      <c r="V22" s="80" t="s">
        <v>1</v>
      </c>
      <c r="W22" s="80" t="s">
        <v>2</v>
      </c>
      <c r="X22" s="80" t="s">
        <v>13</v>
      </c>
      <c r="Y22" s="71" t="s">
        <v>43</v>
      </c>
      <c r="Z22" s="71" t="s">
        <v>15</v>
      </c>
    </row>
    <row r="23" spans="1:26" ht="50.1" customHeight="1" x14ac:dyDescent="0.2">
      <c r="A23" s="183"/>
      <c r="B23" s="184"/>
      <c r="C23" s="81"/>
      <c r="D23" s="81"/>
      <c r="E23" s="187"/>
      <c r="F23" s="187"/>
      <c r="G23" s="187"/>
      <c r="H23" s="187"/>
      <c r="I23" s="82"/>
      <c r="J23" s="83"/>
      <c r="K23" s="84"/>
      <c r="L23" s="85"/>
      <c r="M23" s="86" t="str">
        <f t="shared" ref="M23:M64" si="0">IF(AND(OR($I23="SDVOB &amp; MBE dual Certification",$I23="MBE"),($P23&gt;1))=TRUE,SUM($R23),"")</f>
        <v/>
      </c>
      <c r="N23" s="86" t="str">
        <f t="shared" ref="N23:N64" si="1">IF(AND(OR($I23="SDVOB &amp; wBE dual Certification",$I23="wBE"),($P23&gt;1))=TRUE,SUM($R23),"")</f>
        <v/>
      </c>
      <c r="O23" s="86" t="str">
        <f>IF(AND(OR($I23="SDVOB &amp; wBE dual Certification",$I23="sdvob &amp; mBE dual certification",$I23="sdvob"),($P23&gt;1))=TRUE,SUM($R23),"")</f>
        <v/>
      </c>
      <c r="P23" s="87">
        <v>0</v>
      </c>
      <c r="Q23" s="88">
        <f>IF(OR($E23="Supplier")=TRUE,$P23*0.6,$P23)</f>
        <v>0</v>
      </c>
      <c r="R23" s="89" t="str">
        <f t="shared" ref="R23:R55" si="2">IFERROR($Q23/$H$16,"")</f>
        <v/>
      </c>
      <c r="S23" s="90">
        <v>0</v>
      </c>
      <c r="T23" s="88">
        <f>IF(OR($E23="Supplier")=TRUE,$S23*0.6,$S23)</f>
        <v>0</v>
      </c>
      <c r="U23" s="91" t="str">
        <f t="shared" ref="U23:U55" si="3">IFERROR($S23/$H$16,"")</f>
        <v/>
      </c>
      <c r="V23" s="92" t="str">
        <f t="shared" ref="V23:V63" si="4">IF(AND(OR(K25="SDVOB &amp; MBE dual Certification",$I23="MBE"),($S23&gt;1))=TRUE,SUM($U23),"")</f>
        <v/>
      </c>
      <c r="W23" s="92" t="str">
        <f t="shared" ref="W23:W64" si="5">IF(AND(OR($I23="SDVOB &amp; wBE dual Certification",$I23="wBE"),($S23&gt;1))=TRUE,SUM($U23),"")</f>
        <v/>
      </c>
      <c r="X23" s="92" t="str">
        <f t="shared" ref="X23:X64" si="6">IF(AND(OR($I23="SDVOB &amp; wBE dual Certification",$I23="sdvob &amp; mBE dual certification",$I23="sdvob"),($S23&gt;1))=TRUE,SUM($U23),"")</f>
        <v/>
      </c>
      <c r="Y23" s="93">
        <v>0</v>
      </c>
      <c r="Z23" s="93">
        <v>0</v>
      </c>
    </row>
    <row r="24" spans="1:26" ht="50.1" customHeight="1" x14ac:dyDescent="0.2">
      <c r="A24" s="177"/>
      <c r="B24" s="178"/>
      <c r="C24" s="94"/>
      <c r="D24" s="94"/>
      <c r="E24" s="176"/>
      <c r="F24" s="176"/>
      <c r="G24" s="176"/>
      <c r="H24" s="176"/>
      <c r="I24" s="95"/>
      <c r="J24" s="96"/>
      <c r="K24" s="97"/>
      <c r="L24" s="96"/>
      <c r="M24" s="86" t="str">
        <f t="shared" si="0"/>
        <v/>
      </c>
      <c r="N24" s="86" t="str">
        <f t="shared" si="1"/>
        <v/>
      </c>
      <c r="O24" s="86" t="str">
        <f>IF(AND(OR($I24="SDVOB &amp; wBE dual Certification",$I24="sdvob &amp; mBE dual certification",$I24="sdvob"),($P24&gt;1))=TRUE,SUM($R24),"")</f>
        <v/>
      </c>
      <c r="P24" s="98">
        <v>0</v>
      </c>
      <c r="Q24" s="99">
        <f t="shared" ref="Q24:Q64" si="7">IF(OR($E24="Supplier")=TRUE,$P24*0.6,$P24)</f>
        <v>0</v>
      </c>
      <c r="R24" s="100" t="str">
        <f t="shared" si="2"/>
        <v/>
      </c>
      <c r="S24" s="101">
        <v>0</v>
      </c>
      <c r="T24" s="99">
        <f t="shared" ref="T24:T64" si="8">IF(OR($E24="Supplier")=TRUE,$S24*0.6,$S24)</f>
        <v>0</v>
      </c>
      <c r="U24" s="102" t="str">
        <f t="shared" si="3"/>
        <v/>
      </c>
      <c r="V24" s="92" t="str">
        <f t="shared" si="4"/>
        <v/>
      </c>
      <c r="W24" s="92" t="str">
        <f t="shared" si="5"/>
        <v/>
      </c>
      <c r="X24" s="92" t="str">
        <f t="shared" si="6"/>
        <v/>
      </c>
      <c r="Y24" s="103">
        <v>0</v>
      </c>
      <c r="Z24" s="103">
        <v>0</v>
      </c>
    </row>
    <row r="25" spans="1:26" ht="50.1" customHeight="1" x14ac:dyDescent="0.2">
      <c r="A25" s="177"/>
      <c r="B25" s="178"/>
      <c r="C25" s="94"/>
      <c r="D25" s="94"/>
      <c r="E25" s="176"/>
      <c r="F25" s="176"/>
      <c r="G25" s="176"/>
      <c r="H25" s="176"/>
      <c r="I25" s="95"/>
      <c r="J25" s="96"/>
      <c r="K25" s="97"/>
      <c r="L25" s="96"/>
      <c r="M25" s="86" t="str">
        <f t="shared" si="0"/>
        <v/>
      </c>
      <c r="N25" s="86" t="str">
        <f t="shared" si="1"/>
        <v/>
      </c>
      <c r="O25" s="86" t="str">
        <f>IF(AND(OR($I25="SDVOB &amp; wBE dual Certification",$I25="sdvob &amp; mBE dual certification",$I25="sdvob"),($P25&gt;1))=TRUE,SUM($R25),"")</f>
        <v/>
      </c>
      <c r="P25" s="98">
        <v>0</v>
      </c>
      <c r="Q25" s="99">
        <f t="shared" si="7"/>
        <v>0</v>
      </c>
      <c r="R25" s="100" t="str">
        <f t="shared" si="2"/>
        <v/>
      </c>
      <c r="S25" s="101">
        <v>0</v>
      </c>
      <c r="T25" s="99">
        <f t="shared" si="8"/>
        <v>0</v>
      </c>
      <c r="U25" s="102" t="str">
        <f t="shared" si="3"/>
        <v/>
      </c>
      <c r="V25" s="92" t="str">
        <f t="shared" si="4"/>
        <v/>
      </c>
      <c r="W25" s="92" t="str">
        <f t="shared" si="5"/>
        <v/>
      </c>
      <c r="X25" s="92" t="str">
        <f t="shared" si="6"/>
        <v/>
      </c>
      <c r="Y25" s="103">
        <v>0</v>
      </c>
      <c r="Z25" s="103">
        <v>0</v>
      </c>
    </row>
    <row r="26" spans="1:26" ht="50.1" customHeight="1" x14ac:dyDescent="0.2">
      <c r="A26" s="177"/>
      <c r="B26" s="178"/>
      <c r="C26" s="94"/>
      <c r="D26" s="94"/>
      <c r="E26" s="176"/>
      <c r="F26" s="176"/>
      <c r="G26" s="176"/>
      <c r="H26" s="176"/>
      <c r="I26" s="95"/>
      <c r="J26" s="96"/>
      <c r="K26" s="97"/>
      <c r="L26" s="96"/>
      <c r="M26" s="86" t="str">
        <f t="shared" si="0"/>
        <v/>
      </c>
      <c r="N26" s="86" t="str">
        <f t="shared" si="1"/>
        <v/>
      </c>
      <c r="O26" s="86" t="str">
        <f>IF(AND(OR($I26="SDVOB &amp; wBE dual Certification",$I26="sdvob &amp; mBE dual certification",$I26="sdvob"),($P26&gt;1))=TRUE,SUM($R26),"")</f>
        <v/>
      </c>
      <c r="P26" s="98">
        <v>0</v>
      </c>
      <c r="Q26" s="99">
        <f t="shared" si="7"/>
        <v>0</v>
      </c>
      <c r="R26" s="100" t="str">
        <f t="shared" si="2"/>
        <v/>
      </c>
      <c r="S26" s="101">
        <v>0</v>
      </c>
      <c r="T26" s="99">
        <f t="shared" si="8"/>
        <v>0</v>
      </c>
      <c r="U26" s="102" t="str">
        <f t="shared" si="3"/>
        <v/>
      </c>
      <c r="V26" s="92" t="str">
        <f t="shared" si="4"/>
        <v/>
      </c>
      <c r="W26" s="92" t="str">
        <f t="shared" si="5"/>
        <v/>
      </c>
      <c r="X26" s="92" t="str">
        <f t="shared" si="6"/>
        <v/>
      </c>
      <c r="Y26" s="103">
        <v>0</v>
      </c>
      <c r="Z26" s="103">
        <v>0</v>
      </c>
    </row>
    <row r="27" spans="1:26" ht="50.1" customHeight="1" x14ac:dyDescent="0.2">
      <c r="A27" s="177"/>
      <c r="B27" s="178"/>
      <c r="C27" s="94"/>
      <c r="D27" s="94"/>
      <c r="E27" s="176"/>
      <c r="F27" s="176"/>
      <c r="G27" s="176"/>
      <c r="H27" s="176"/>
      <c r="I27" s="95"/>
      <c r="J27" s="96"/>
      <c r="K27" s="97"/>
      <c r="L27" s="96"/>
      <c r="M27" s="86" t="str">
        <f t="shared" si="0"/>
        <v/>
      </c>
      <c r="N27" s="86" t="str">
        <f t="shared" si="1"/>
        <v/>
      </c>
      <c r="O27" s="86" t="str">
        <f>IF(AND(OR($I27="SDVOB &amp; wBE dual Certification",$I27="sdvob $ mBE dual certification",$I27="sdvob"),($P27&gt;1))=TRUE,SUM($R27),"")</f>
        <v/>
      </c>
      <c r="P27" s="98">
        <v>0</v>
      </c>
      <c r="Q27" s="99">
        <f t="shared" si="7"/>
        <v>0</v>
      </c>
      <c r="R27" s="100" t="str">
        <f t="shared" si="2"/>
        <v/>
      </c>
      <c r="S27" s="101">
        <v>0</v>
      </c>
      <c r="T27" s="99">
        <f t="shared" si="8"/>
        <v>0</v>
      </c>
      <c r="U27" s="102" t="str">
        <f t="shared" si="3"/>
        <v/>
      </c>
      <c r="V27" s="92" t="str">
        <f t="shared" si="4"/>
        <v/>
      </c>
      <c r="W27" s="92" t="str">
        <f t="shared" si="5"/>
        <v/>
      </c>
      <c r="X27" s="92" t="str">
        <f t="shared" si="6"/>
        <v/>
      </c>
      <c r="Y27" s="103">
        <v>0</v>
      </c>
      <c r="Z27" s="103">
        <v>0</v>
      </c>
    </row>
    <row r="28" spans="1:26" ht="50.1" customHeight="1" x14ac:dyDescent="0.2">
      <c r="A28" s="177"/>
      <c r="B28" s="178"/>
      <c r="C28" s="94"/>
      <c r="D28" s="94"/>
      <c r="E28" s="176"/>
      <c r="F28" s="176"/>
      <c r="G28" s="176"/>
      <c r="H28" s="176"/>
      <c r="I28" s="95"/>
      <c r="J28" s="96"/>
      <c r="K28" s="97"/>
      <c r="L28" s="96"/>
      <c r="M28" s="86" t="str">
        <f t="shared" si="0"/>
        <v/>
      </c>
      <c r="N28" s="86" t="str">
        <f t="shared" si="1"/>
        <v/>
      </c>
      <c r="O28" s="86" t="str">
        <f>IF(AND(OR($I28="SDVOB &amp; wBE dual Certification",$I28="sdvob $ mBE dual certification",$I28="sdvob"),($P28&gt;1))=TRUE,SUM($R28),"")</f>
        <v/>
      </c>
      <c r="P28" s="98">
        <v>0</v>
      </c>
      <c r="Q28" s="99">
        <f t="shared" si="7"/>
        <v>0</v>
      </c>
      <c r="R28" s="100" t="str">
        <f t="shared" si="2"/>
        <v/>
      </c>
      <c r="S28" s="101">
        <v>0</v>
      </c>
      <c r="T28" s="99">
        <f t="shared" si="8"/>
        <v>0</v>
      </c>
      <c r="U28" s="102" t="str">
        <f t="shared" si="3"/>
        <v/>
      </c>
      <c r="V28" s="92" t="str">
        <f>IF(AND(OR(K63="SDVOB &amp; MBE dual Certification",$I28="MBE"),($S28&gt;1))=TRUE,SUM($U28),"")</f>
        <v/>
      </c>
      <c r="W28" s="92" t="str">
        <f t="shared" si="5"/>
        <v/>
      </c>
      <c r="X28" s="92" t="str">
        <f t="shared" si="6"/>
        <v/>
      </c>
      <c r="Y28" s="103">
        <v>0</v>
      </c>
      <c r="Z28" s="103">
        <v>0</v>
      </c>
    </row>
    <row r="29" spans="1:26" ht="50.1" customHeight="1" x14ac:dyDescent="0.2">
      <c r="A29" s="177"/>
      <c r="B29" s="178"/>
      <c r="C29" s="94"/>
      <c r="D29" s="94"/>
      <c r="E29" s="176"/>
      <c r="F29" s="176"/>
      <c r="G29" s="176"/>
      <c r="H29" s="176"/>
      <c r="I29" s="95"/>
      <c r="J29" s="96"/>
      <c r="K29" s="97"/>
      <c r="L29" s="96"/>
      <c r="M29" s="86" t="str">
        <f t="shared" si="0"/>
        <v/>
      </c>
      <c r="N29" s="86" t="str">
        <f t="shared" si="1"/>
        <v/>
      </c>
      <c r="O29" s="86" t="str">
        <f>IF(AND(OR($I29="SDVOB &amp; wBE dual Certification",$I29="sdvob $ mBE dual certification",$I29="sdvob"),($P29&gt;1))=TRUE,SUM($R29),"")</f>
        <v/>
      </c>
      <c r="P29" s="98">
        <v>0</v>
      </c>
      <c r="Q29" s="99">
        <f t="shared" si="7"/>
        <v>0</v>
      </c>
      <c r="R29" s="100" t="str">
        <f t="shared" si="2"/>
        <v/>
      </c>
      <c r="S29" s="101">
        <v>0</v>
      </c>
      <c r="T29" s="99">
        <f t="shared" si="8"/>
        <v>0</v>
      </c>
      <c r="U29" s="102" t="str">
        <f t="shared" si="3"/>
        <v/>
      </c>
      <c r="V29" s="92" t="str">
        <f>IF(AND(OR(K64="SDVOB &amp; MBE dual Certification",$I29="MBE"),($S29&gt;1))=TRUE,SUM($U29),"")</f>
        <v/>
      </c>
      <c r="W29" s="92" t="str">
        <f t="shared" si="5"/>
        <v/>
      </c>
      <c r="X29" s="92" t="str">
        <f t="shared" si="6"/>
        <v/>
      </c>
      <c r="Y29" s="103">
        <v>0</v>
      </c>
      <c r="Z29" s="103">
        <v>0</v>
      </c>
    </row>
    <row r="30" spans="1:26" ht="50.1" customHeight="1" x14ac:dyDescent="0.2">
      <c r="A30" s="177"/>
      <c r="B30" s="178"/>
      <c r="C30" s="94"/>
      <c r="D30" s="94"/>
      <c r="E30" s="176"/>
      <c r="F30" s="176"/>
      <c r="G30" s="176"/>
      <c r="H30" s="176"/>
      <c r="I30" s="95"/>
      <c r="J30" s="96"/>
      <c r="K30" s="97"/>
      <c r="L30" s="96"/>
      <c r="M30" s="86"/>
      <c r="N30" s="86"/>
      <c r="O30" s="86"/>
      <c r="P30" s="98">
        <v>0</v>
      </c>
      <c r="Q30" s="99">
        <f t="shared" si="7"/>
        <v>0</v>
      </c>
      <c r="R30" s="100" t="str">
        <f t="shared" si="2"/>
        <v/>
      </c>
      <c r="S30" s="101">
        <v>0</v>
      </c>
      <c r="T30" s="99">
        <f t="shared" si="8"/>
        <v>0</v>
      </c>
      <c r="U30" s="102" t="str">
        <f t="shared" si="3"/>
        <v/>
      </c>
      <c r="V30" s="92"/>
      <c r="W30" s="92"/>
      <c r="X30" s="92"/>
      <c r="Y30" s="103">
        <v>0</v>
      </c>
      <c r="Z30" s="103">
        <v>0</v>
      </c>
    </row>
    <row r="31" spans="1:26" ht="50.1" customHeight="1" x14ac:dyDescent="0.2">
      <c r="A31" s="177"/>
      <c r="B31" s="178"/>
      <c r="C31" s="94"/>
      <c r="D31" s="94"/>
      <c r="E31" s="176"/>
      <c r="F31" s="176"/>
      <c r="G31" s="176"/>
      <c r="H31" s="176"/>
      <c r="I31" s="95"/>
      <c r="J31" s="96"/>
      <c r="K31" s="97"/>
      <c r="L31" s="96"/>
      <c r="M31" s="86"/>
      <c r="N31" s="86"/>
      <c r="O31" s="86"/>
      <c r="P31" s="98">
        <v>0</v>
      </c>
      <c r="Q31" s="99">
        <f t="shared" si="7"/>
        <v>0</v>
      </c>
      <c r="R31" s="100" t="str">
        <f t="shared" si="2"/>
        <v/>
      </c>
      <c r="S31" s="101">
        <v>0</v>
      </c>
      <c r="T31" s="99">
        <f t="shared" si="8"/>
        <v>0</v>
      </c>
      <c r="U31" s="102" t="str">
        <f t="shared" si="3"/>
        <v/>
      </c>
      <c r="V31" s="92"/>
      <c r="W31" s="92"/>
      <c r="X31" s="92"/>
      <c r="Y31" s="103">
        <v>0</v>
      </c>
      <c r="Z31" s="103">
        <v>0</v>
      </c>
    </row>
    <row r="32" spans="1:26" ht="50.1" customHeight="1" x14ac:dyDescent="0.2">
      <c r="A32" s="177"/>
      <c r="B32" s="178"/>
      <c r="C32" s="94"/>
      <c r="D32" s="94"/>
      <c r="E32" s="176"/>
      <c r="F32" s="176"/>
      <c r="G32" s="176"/>
      <c r="H32" s="176"/>
      <c r="I32" s="95"/>
      <c r="J32" s="96"/>
      <c r="K32" s="97"/>
      <c r="L32" s="96"/>
      <c r="M32" s="86"/>
      <c r="N32" s="86"/>
      <c r="O32" s="86"/>
      <c r="P32" s="98">
        <v>0</v>
      </c>
      <c r="Q32" s="99">
        <f t="shared" si="7"/>
        <v>0</v>
      </c>
      <c r="R32" s="100" t="str">
        <f t="shared" si="2"/>
        <v/>
      </c>
      <c r="S32" s="101">
        <v>0</v>
      </c>
      <c r="T32" s="99">
        <f t="shared" si="8"/>
        <v>0</v>
      </c>
      <c r="U32" s="102" t="str">
        <f t="shared" si="3"/>
        <v/>
      </c>
      <c r="V32" s="92"/>
      <c r="W32" s="92"/>
      <c r="X32" s="92"/>
      <c r="Y32" s="103">
        <v>0</v>
      </c>
      <c r="Z32" s="103">
        <v>0</v>
      </c>
    </row>
    <row r="33" spans="1:26" ht="50.1" customHeight="1" x14ac:dyDescent="0.2">
      <c r="A33" s="177"/>
      <c r="B33" s="178"/>
      <c r="C33" s="94"/>
      <c r="D33" s="94"/>
      <c r="E33" s="176"/>
      <c r="F33" s="176"/>
      <c r="G33" s="176"/>
      <c r="H33" s="176"/>
      <c r="I33" s="95"/>
      <c r="J33" s="96"/>
      <c r="K33" s="97"/>
      <c r="L33" s="96"/>
      <c r="M33" s="86"/>
      <c r="N33" s="86"/>
      <c r="O33" s="86"/>
      <c r="P33" s="98">
        <v>0</v>
      </c>
      <c r="Q33" s="99">
        <f t="shared" si="7"/>
        <v>0</v>
      </c>
      <c r="R33" s="100" t="str">
        <f t="shared" si="2"/>
        <v/>
      </c>
      <c r="S33" s="101">
        <v>0</v>
      </c>
      <c r="T33" s="99">
        <f t="shared" si="8"/>
        <v>0</v>
      </c>
      <c r="U33" s="102" t="str">
        <f t="shared" si="3"/>
        <v/>
      </c>
      <c r="V33" s="92"/>
      <c r="W33" s="92"/>
      <c r="X33" s="92"/>
      <c r="Y33" s="103">
        <v>0</v>
      </c>
      <c r="Z33" s="103">
        <v>0</v>
      </c>
    </row>
    <row r="34" spans="1:26" ht="50.1" customHeight="1" x14ac:dyDescent="0.2">
      <c r="A34" s="177"/>
      <c r="B34" s="178"/>
      <c r="C34" s="94"/>
      <c r="D34" s="94"/>
      <c r="E34" s="176"/>
      <c r="F34" s="176"/>
      <c r="G34" s="176"/>
      <c r="H34" s="176"/>
      <c r="I34" s="95"/>
      <c r="J34" s="96"/>
      <c r="K34" s="97"/>
      <c r="L34" s="96"/>
      <c r="M34" s="86"/>
      <c r="N34" s="86"/>
      <c r="O34" s="86"/>
      <c r="P34" s="98">
        <v>0</v>
      </c>
      <c r="Q34" s="99">
        <f t="shared" si="7"/>
        <v>0</v>
      </c>
      <c r="R34" s="100" t="str">
        <f t="shared" si="2"/>
        <v/>
      </c>
      <c r="S34" s="101">
        <v>0</v>
      </c>
      <c r="T34" s="99">
        <f t="shared" si="8"/>
        <v>0</v>
      </c>
      <c r="U34" s="102" t="str">
        <f t="shared" si="3"/>
        <v/>
      </c>
      <c r="V34" s="92"/>
      <c r="W34" s="92"/>
      <c r="X34" s="92"/>
      <c r="Y34" s="103">
        <v>0</v>
      </c>
      <c r="Z34" s="103">
        <v>0</v>
      </c>
    </row>
    <row r="35" spans="1:26" ht="50.1" customHeight="1" x14ac:dyDescent="0.2">
      <c r="A35" s="177"/>
      <c r="B35" s="178"/>
      <c r="C35" s="94"/>
      <c r="D35" s="94"/>
      <c r="E35" s="176"/>
      <c r="F35" s="176"/>
      <c r="G35" s="176"/>
      <c r="H35" s="176"/>
      <c r="I35" s="95"/>
      <c r="J35" s="96"/>
      <c r="K35" s="97"/>
      <c r="L35" s="96"/>
      <c r="M35" s="86"/>
      <c r="N35" s="86"/>
      <c r="O35" s="86"/>
      <c r="P35" s="98">
        <v>0</v>
      </c>
      <c r="Q35" s="99">
        <f t="shared" si="7"/>
        <v>0</v>
      </c>
      <c r="R35" s="100" t="str">
        <f t="shared" si="2"/>
        <v/>
      </c>
      <c r="S35" s="101">
        <v>0</v>
      </c>
      <c r="T35" s="99">
        <f t="shared" si="8"/>
        <v>0</v>
      </c>
      <c r="U35" s="102" t="str">
        <f t="shared" si="3"/>
        <v/>
      </c>
      <c r="V35" s="92"/>
      <c r="W35" s="92"/>
      <c r="X35" s="92"/>
      <c r="Y35" s="103">
        <v>0</v>
      </c>
      <c r="Z35" s="103">
        <v>0</v>
      </c>
    </row>
    <row r="36" spans="1:26" ht="50.1" customHeight="1" x14ac:dyDescent="0.2">
      <c r="A36" s="177"/>
      <c r="B36" s="178"/>
      <c r="C36" s="94"/>
      <c r="D36" s="94"/>
      <c r="E36" s="176"/>
      <c r="F36" s="176"/>
      <c r="G36" s="176"/>
      <c r="H36" s="176"/>
      <c r="I36" s="95"/>
      <c r="J36" s="96"/>
      <c r="K36" s="97"/>
      <c r="L36" s="96"/>
      <c r="M36" s="86"/>
      <c r="N36" s="86"/>
      <c r="O36" s="86"/>
      <c r="P36" s="98">
        <v>0</v>
      </c>
      <c r="Q36" s="99">
        <f t="shared" si="7"/>
        <v>0</v>
      </c>
      <c r="R36" s="100" t="str">
        <f t="shared" si="2"/>
        <v/>
      </c>
      <c r="S36" s="101">
        <v>0</v>
      </c>
      <c r="T36" s="99">
        <f t="shared" si="8"/>
        <v>0</v>
      </c>
      <c r="U36" s="102" t="str">
        <f t="shared" si="3"/>
        <v/>
      </c>
      <c r="V36" s="92"/>
      <c r="W36" s="92"/>
      <c r="X36" s="92"/>
      <c r="Y36" s="103">
        <v>0</v>
      </c>
      <c r="Z36" s="103">
        <v>0</v>
      </c>
    </row>
    <row r="37" spans="1:26" ht="50.1" customHeight="1" x14ac:dyDescent="0.2">
      <c r="A37" s="177"/>
      <c r="B37" s="178"/>
      <c r="C37" s="94"/>
      <c r="D37" s="94"/>
      <c r="E37" s="176"/>
      <c r="F37" s="176"/>
      <c r="G37" s="176"/>
      <c r="H37" s="176"/>
      <c r="I37" s="95"/>
      <c r="J37" s="96"/>
      <c r="K37" s="97"/>
      <c r="L37" s="96"/>
      <c r="M37" s="86"/>
      <c r="N37" s="86"/>
      <c r="O37" s="86"/>
      <c r="P37" s="98">
        <v>0</v>
      </c>
      <c r="Q37" s="99">
        <f t="shared" si="7"/>
        <v>0</v>
      </c>
      <c r="R37" s="100" t="str">
        <f t="shared" si="2"/>
        <v/>
      </c>
      <c r="S37" s="101">
        <v>0</v>
      </c>
      <c r="T37" s="99">
        <f t="shared" si="8"/>
        <v>0</v>
      </c>
      <c r="U37" s="102" t="str">
        <f t="shared" si="3"/>
        <v/>
      </c>
      <c r="V37" s="92"/>
      <c r="W37" s="92"/>
      <c r="X37" s="92"/>
      <c r="Y37" s="103">
        <v>0</v>
      </c>
      <c r="Z37" s="103">
        <v>0</v>
      </c>
    </row>
    <row r="38" spans="1:26" ht="50.1" customHeight="1" x14ac:dyDescent="0.2">
      <c r="A38" s="177"/>
      <c r="B38" s="178"/>
      <c r="C38" s="94"/>
      <c r="D38" s="94"/>
      <c r="E38" s="176"/>
      <c r="F38" s="176"/>
      <c r="G38" s="176"/>
      <c r="H38" s="176"/>
      <c r="I38" s="95"/>
      <c r="J38" s="96"/>
      <c r="K38" s="97"/>
      <c r="L38" s="96"/>
      <c r="M38" s="86"/>
      <c r="N38" s="86"/>
      <c r="O38" s="86"/>
      <c r="P38" s="98">
        <v>0</v>
      </c>
      <c r="Q38" s="99">
        <f t="shared" si="7"/>
        <v>0</v>
      </c>
      <c r="R38" s="100" t="str">
        <f t="shared" si="2"/>
        <v/>
      </c>
      <c r="S38" s="101">
        <v>0</v>
      </c>
      <c r="T38" s="99">
        <f t="shared" si="8"/>
        <v>0</v>
      </c>
      <c r="U38" s="102" t="str">
        <f t="shared" si="3"/>
        <v/>
      </c>
      <c r="V38" s="92"/>
      <c r="W38" s="92"/>
      <c r="X38" s="92"/>
      <c r="Y38" s="103">
        <v>0</v>
      </c>
      <c r="Z38" s="103">
        <v>0</v>
      </c>
    </row>
    <row r="39" spans="1:26" ht="50.1" customHeight="1" x14ac:dyDescent="0.2">
      <c r="A39" s="177"/>
      <c r="B39" s="178"/>
      <c r="C39" s="94"/>
      <c r="D39" s="94"/>
      <c r="E39" s="176"/>
      <c r="F39" s="176"/>
      <c r="G39" s="176"/>
      <c r="H39" s="176"/>
      <c r="I39" s="95"/>
      <c r="J39" s="96"/>
      <c r="K39" s="97"/>
      <c r="L39" s="96"/>
      <c r="M39" s="86"/>
      <c r="N39" s="86"/>
      <c r="O39" s="86"/>
      <c r="P39" s="98">
        <v>0</v>
      </c>
      <c r="Q39" s="99">
        <f t="shared" si="7"/>
        <v>0</v>
      </c>
      <c r="R39" s="100" t="str">
        <f t="shared" si="2"/>
        <v/>
      </c>
      <c r="S39" s="101">
        <v>0</v>
      </c>
      <c r="T39" s="99">
        <f t="shared" si="8"/>
        <v>0</v>
      </c>
      <c r="U39" s="102" t="str">
        <f t="shared" si="3"/>
        <v/>
      </c>
      <c r="V39" s="92"/>
      <c r="W39" s="92"/>
      <c r="X39" s="92"/>
      <c r="Y39" s="103">
        <v>0</v>
      </c>
      <c r="Z39" s="103">
        <v>0</v>
      </c>
    </row>
    <row r="40" spans="1:26" ht="50.1" customHeight="1" x14ac:dyDescent="0.2">
      <c r="A40" s="177"/>
      <c r="B40" s="178"/>
      <c r="C40" s="94"/>
      <c r="D40" s="94"/>
      <c r="E40" s="176"/>
      <c r="F40" s="176"/>
      <c r="G40" s="176"/>
      <c r="H40" s="176"/>
      <c r="I40" s="95"/>
      <c r="J40" s="96"/>
      <c r="K40" s="97"/>
      <c r="L40" s="96"/>
      <c r="M40" s="86"/>
      <c r="N40" s="86"/>
      <c r="O40" s="86"/>
      <c r="P40" s="98">
        <v>0</v>
      </c>
      <c r="Q40" s="99">
        <f t="shared" si="7"/>
        <v>0</v>
      </c>
      <c r="R40" s="100" t="str">
        <f t="shared" si="2"/>
        <v/>
      </c>
      <c r="S40" s="101">
        <v>0</v>
      </c>
      <c r="T40" s="99">
        <f t="shared" si="8"/>
        <v>0</v>
      </c>
      <c r="U40" s="102" t="str">
        <f t="shared" si="3"/>
        <v/>
      </c>
      <c r="V40" s="92"/>
      <c r="W40" s="92"/>
      <c r="X40" s="92"/>
      <c r="Y40" s="103">
        <v>0</v>
      </c>
      <c r="Z40" s="103">
        <v>0</v>
      </c>
    </row>
    <row r="41" spans="1:26" ht="50.1" customHeight="1" x14ac:dyDescent="0.2">
      <c r="A41" s="177"/>
      <c r="B41" s="178"/>
      <c r="C41" s="94"/>
      <c r="D41" s="94"/>
      <c r="E41" s="176"/>
      <c r="F41" s="176"/>
      <c r="G41" s="176"/>
      <c r="H41" s="176"/>
      <c r="I41" s="95"/>
      <c r="J41" s="96"/>
      <c r="K41" s="97"/>
      <c r="L41" s="96"/>
      <c r="M41" s="86"/>
      <c r="N41" s="86"/>
      <c r="O41" s="86"/>
      <c r="P41" s="98">
        <v>0</v>
      </c>
      <c r="Q41" s="99">
        <f t="shared" si="7"/>
        <v>0</v>
      </c>
      <c r="R41" s="100" t="str">
        <f t="shared" si="2"/>
        <v/>
      </c>
      <c r="S41" s="101">
        <v>0</v>
      </c>
      <c r="T41" s="99">
        <f t="shared" si="8"/>
        <v>0</v>
      </c>
      <c r="U41" s="102" t="str">
        <f t="shared" si="3"/>
        <v/>
      </c>
      <c r="V41" s="92"/>
      <c r="W41" s="92"/>
      <c r="X41" s="92"/>
      <c r="Y41" s="103">
        <v>0</v>
      </c>
      <c r="Z41" s="103">
        <v>0</v>
      </c>
    </row>
    <row r="42" spans="1:26" ht="50.1" customHeight="1" x14ac:dyDescent="0.2">
      <c r="A42" s="177"/>
      <c r="B42" s="178"/>
      <c r="C42" s="94"/>
      <c r="D42" s="94"/>
      <c r="E42" s="176"/>
      <c r="F42" s="176"/>
      <c r="G42" s="176"/>
      <c r="H42" s="176"/>
      <c r="I42" s="95"/>
      <c r="J42" s="96"/>
      <c r="K42" s="97"/>
      <c r="L42" s="96"/>
      <c r="M42" s="86"/>
      <c r="N42" s="86"/>
      <c r="O42" s="86"/>
      <c r="P42" s="98">
        <v>0</v>
      </c>
      <c r="Q42" s="99">
        <f t="shared" si="7"/>
        <v>0</v>
      </c>
      <c r="R42" s="100" t="str">
        <f t="shared" si="2"/>
        <v/>
      </c>
      <c r="S42" s="101">
        <v>0</v>
      </c>
      <c r="T42" s="99">
        <f t="shared" si="8"/>
        <v>0</v>
      </c>
      <c r="U42" s="102" t="str">
        <f t="shared" si="3"/>
        <v/>
      </c>
      <c r="V42" s="92"/>
      <c r="W42" s="92"/>
      <c r="X42" s="92"/>
      <c r="Y42" s="103">
        <v>0</v>
      </c>
      <c r="Z42" s="103">
        <v>0</v>
      </c>
    </row>
    <row r="43" spans="1:26" ht="50.1" customHeight="1" x14ac:dyDescent="0.2">
      <c r="A43" s="177"/>
      <c r="B43" s="178"/>
      <c r="C43" s="94"/>
      <c r="D43" s="94"/>
      <c r="E43" s="176"/>
      <c r="F43" s="176"/>
      <c r="G43" s="176"/>
      <c r="H43" s="176"/>
      <c r="I43" s="95"/>
      <c r="J43" s="96"/>
      <c r="K43" s="97"/>
      <c r="L43" s="96"/>
      <c r="M43" s="86"/>
      <c r="N43" s="86"/>
      <c r="O43" s="86"/>
      <c r="P43" s="98">
        <v>0</v>
      </c>
      <c r="Q43" s="99">
        <f t="shared" si="7"/>
        <v>0</v>
      </c>
      <c r="R43" s="100" t="str">
        <f t="shared" si="2"/>
        <v/>
      </c>
      <c r="S43" s="101">
        <v>0</v>
      </c>
      <c r="T43" s="99">
        <f t="shared" si="8"/>
        <v>0</v>
      </c>
      <c r="U43" s="102" t="str">
        <f t="shared" si="3"/>
        <v/>
      </c>
      <c r="V43" s="92"/>
      <c r="W43" s="92"/>
      <c r="X43" s="92"/>
      <c r="Y43" s="103">
        <v>0</v>
      </c>
      <c r="Z43" s="103">
        <v>0</v>
      </c>
    </row>
    <row r="44" spans="1:26" ht="50.1" customHeight="1" x14ac:dyDescent="0.2">
      <c r="A44" s="177"/>
      <c r="B44" s="178"/>
      <c r="C44" s="94"/>
      <c r="D44" s="94"/>
      <c r="E44" s="176"/>
      <c r="F44" s="176"/>
      <c r="G44" s="176"/>
      <c r="H44" s="176"/>
      <c r="I44" s="95"/>
      <c r="J44" s="96"/>
      <c r="K44" s="97"/>
      <c r="L44" s="96"/>
      <c r="M44" s="86"/>
      <c r="N44" s="86"/>
      <c r="O44" s="86"/>
      <c r="P44" s="98">
        <v>0</v>
      </c>
      <c r="Q44" s="99">
        <f t="shared" si="7"/>
        <v>0</v>
      </c>
      <c r="R44" s="100" t="str">
        <f t="shared" si="2"/>
        <v/>
      </c>
      <c r="S44" s="101">
        <v>0</v>
      </c>
      <c r="T44" s="99">
        <f t="shared" si="8"/>
        <v>0</v>
      </c>
      <c r="U44" s="102" t="str">
        <f t="shared" si="3"/>
        <v/>
      </c>
      <c r="V44" s="92"/>
      <c r="W44" s="92"/>
      <c r="X44" s="92"/>
      <c r="Y44" s="103">
        <v>0</v>
      </c>
      <c r="Z44" s="103">
        <v>0</v>
      </c>
    </row>
    <row r="45" spans="1:26" ht="50.1" customHeight="1" x14ac:dyDescent="0.2">
      <c r="A45" s="177"/>
      <c r="B45" s="178"/>
      <c r="C45" s="94"/>
      <c r="D45" s="94"/>
      <c r="E45" s="176"/>
      <c r="F45" s="176"/>
      <c r="G45" s="176"/>
      <c r="H45" s="176"/>
      <c r="I45" s="95"/>
      <c r="J45" s="96"/>
      <c r="K45" s="97"/>
      <c r="L45" s="96"/>
      <c r="M45" s="86"/>
      <c r="N45" s="86"/>
      <c r="O45" s="86"/>
      <c r="P45" s="98">
        <v>0</v>
      </c>
      <c r="Q45" s="99">
        <f t="shared" si="7"/>
        <v>0</v>
      </c>
      <c r="R45" s="100" t="str">
        <f t="shared" si="2"/>
        <v/>
      </c>
      <c r="S45" s="101">
        <v>0</v>
      </c>
      <c r="T45" s="99">
        <f t="shared" si="8"/>
        <v>0</v>
      </c>
      <c r="U45" s="102" t="str">
        <f t="shared" si="3"/>
        <v/>
      </c>
      <c r="V45" s="92"/>
      <c r="W45" s="92"/>
      <c r="X45" s="92"/>
      <c r="Y45" s="103">
        <v>0</v>
      </c>
      <c r="Z45" s="103">
        <v>0</v>
      </c>
    </row>
    <row r="46" spans="1:26" ht="50.1" customHeight="1" x14ac:dyDescent="0.2">
      <c r="A46" s="177"/>
      <c r="B46" s="178"/>
      <c r="C46" s="94"/>
      <c r="D46" s="94"/>
      <c r="E46" s="176"/>
      <c r="F46" s="176"/>
      <c r="G46" s="176"/>
      <c r="H46" s="176"/>
      <c r="I46" s="95"/>
      <c r="J46" s="96"/>
      <c r="K46" s="97"/>
      <c r="L46" s="96"/>
      <c r="M46" s="86"/>
      <c r="N46" s="86"/>
      <c r="O46" s="86"/>
      <c r="P46" s="98">
        <v>0</v>
      </c>
      <c r="Q46" s="99">
        <f t="shared" si="7"/>
        <v>0</v>
      </c>
      <c r="R46" s="100" t="str">
        <f t="shared" si="2"/>
        <v/>
      </c>
      <c r="S46" s="101">
        <v>0</v>
      </c>
      <c r="T46" s="99">
        <f t="shared" si="8"/>
        <v>0</v>
      </c>
      <c r="U46" s="102" t="str">
        <f t="shared" si="3"/>
        <v/>
      </c>
      <c r="V46" s="92"/>
      <c r="W46" s="92"/>
      <c r="X46" s="92"/>
      <c r="Y46" s="103">
        <v>0</v>
      </c>
      <c r="Z46" s="103">
        <v>0</v>
      </c>
    </row>
    <row r="47" spans="1:26" ht="50.1" customHeight="1" x14ac:dyDescent="0.2">
      <c r="A47" s="177"/>
      <c r="B47" s="178"/>
      <c r="C47" s="94"/>
      <c r="D47" s="94"/>
      <c r="E47" s="176"/>
      <c r="F47" s="176"/>
      <c r="G47" s="176"/>
      <c r="H47" s="176"/>
      <c r="I47" s="95"/>
      <c r="J47" s="96"/>
      <c r="K47" s="97"/>
      <c r="L47" s="96"/>
      <c r="M47" s="86"/>
      <c r="N47" s="86"/>
      <c r="O47" s="86"/>
      <c r="P47" s="98">
        <v>0</v>
      </c>
      <c r="Q47" s="99">
        <f t="shared" si="7"/>
        <v>0</v>
      </c>
      <c r="R47" s="100" t="str">
        <f t="shared" si="2"/>
        <v/>
      </c>
      <c r="S47" s="101">
        <v>0</v>
      </c>
      <c r="T47" s="99">
        <f t="shared" si="8"/>
        <v>0</v>
      </c>
      <c r="U47" s="102" t="str">
        <f t="shared" si="3"/>
        <v/>
      </c>
      <c r="V47" s="92"/>
      <c r="W47" s="92"/>
      <c r="X47" s="92"/>
      <c r="Y47" s="103">
        <v>0</v>
      </c>
      <c r="Z47" s="103">
        <v>0</v>
      </c>
    </row>
    <row r="48" spans="1:26" ht="50.1" customHeight="1" x14ac:dyDescent="0.2">
      <c r="A48" s="177"/>
      <c r="B48" s="178"/>
      <c r="C48" s="94"/>
      <c r="D48" s="94"/>
      <c r="E48" s="176"/>
      <c r="F48" s="176"/>
      <c r="G48" s="176"/>
      <c r="H48" s="176"/>
      <c r="I48" s="95"/>
      <c r="J48" s="96"/>
      <c r="K48" s="97"/>
      <c r="L48" s="96"/>
      <c r="M48" s="86"/>
      <c r="N48" s="86"/>
      <c r="O48" s="86"/>
      <c r="P48" s="98">
        <v>0</v>
      </c>
      <c r="Q48" s="99">
        <f t="shared" si="7"/>
        <v>0</v>
      </c>
      <c r="R48" s="100" t="str">
        <f t="shared" si="2"/>
        <v/>
      </c>
      <c r="S48" s="101">
        <v>0</v>
      </c>
      <c r="T48" s="99">
        <f t="shared" si="8"/>
        <v>0</v>
      </c>
      <c r="U48" s="102" t="str">
        <f t="shared" si="3"/>
        <v/>
      </c>
      <c r="V48" s="92"/>
      <c r="W48" s="92"/>
      <c r="X48" s="92"/>
      <c r="Y48" s="103">
        <v>0</v>
      </c>
      <c r="Z48" s="103">
        <v>0</v>
      </c>
    </row>
    <row r="49" spans="1:26" ht="50.1" customHeight="1" x14ac:dyDescent="0.2">
      <c r="A49" s="177"/>
      <c r="B49" s="178"/>
      <c r="C49" s="94"/>
      <c r="D49" s="94"/>
      <c r="E49" s="176"/>
      <c r="F49" s="176"/>
      <c r="G49" s="176"/>
      <c r="H49" s="176"/>
      <c r="I49" s="95"/>
      <c r="J49" s="96"/>
      <c r="K49" s="97"/>
      <c r="L49" s="96"/>
      <c r="M49" s="86"/>
      <c r="N49" s="86"/>
      <c r="O49" s="86"/>
      <c r="P49" s="98">
        <v>0</v>
      </c>
      <c r="Q49" s="99">
        <f t="shared" si="7"/>
        <v>0</v>
      </c>
      <c r="R49" s="100" t="str">
        <f t="shared" si="2"/>
        <v/>
      </c>
      <c r="S49" s="101">
        <v>0</v>
      </c>
      <c r="T49" s="99">
        <f t="shared" si="8"/>
        <v>0</v>
      </c>
      <c r="U49" s="102" t="str">
        <f t="shared" si="3"/>
        <v/>
      </c>
      <c r="V49" s="92"/>
      <c r="W49" s="92"/>
      <c r="X49" s="92"/>
      <c r="Y49" s="103">
        <v>0</v>
      </c>
      <c r="Z49" s="103">
        <v>0</v>
      </c>
    </row>
    <row r="50" spans="1:26" ht="50.1" customHeight="1" x14ac:dyDescent="0.2">
      <c r="A50" s="177"/>
      <c r="B50" s="178"/>
      <c r="C50" s="94"/>
      <c r="D50" s="94"/>
      <c r="E50" s="176"/>
      <c r="F50" s="176"/>
      <c r="G50" s="176"/>
      <c r="H50" s="176"/>
      <c r="I50" s="95"/>
      <c r="J50" s="96"/>
      <c r="K50" s="97"/>
      <c r="L50" s="96"/>
      <c r="M50" s="86"/>
      <c r="N50" s="86"/>
      <c r="O50" s="86"/>
      <c r="P50" s="98">
        <v>0</v>
      </c>
      <c r="Q50" s="99">
        <f t="shared" si="7"/>
        <v>0</v>
      </c>
      <c r="R50" s="100" t="str">
        <f t="shared" si="2"/>
        <v/>
      </c>
      <c r="S50" s="101">
        <v>0</v>
      </c>
      <c r="T50" s="99">
        <f t="shared" si="8"/>
        <v>0</v>
      </c>
      <c r="U50" s="102" t="str">
        <f t="shared" si="3"/>
        <v/>
      </c>
      <c r="V50" s="92"/>
      <c r="W50" s="92"/>
      <c r="X50" s="92"/>
      <c r="Y50" s="103">
        <v>0</v>
      </c>
      <c r="Z50" s="103">
        <v>0</v>
      </c>
    </row>
    <row r="51" spans="1:26" ht="50.1" customHeight="1" x14ac:dyDescent="0.2">
      <c r="A51" s="177"/>
      <c r="B51" s="178"/>
      <c r="C51" s="94"/>
      <c r="D51" s="94"/>
      <c r="E51" s="176"/>
      <c r="F51" s="176"/>
      <c r="G51" s="176"/>
      <c r="H51" s="176"/>
      <c r="I51" s="95"/>
      <c r="J51" s="96"/>
      <c r="K51" s="97"/>
      <c r="L51" s="96"/>
      <c r="M51" s="86"/>
      <c r="N51" s="86"/>
      <c r="O51" s="86"/>
      <c r="P51" s="98">
        <v>0</v>
      </c>
      <c r="Q51" s="99">
        <f t="shared" si="7"/>
        <v>0</v>
      </c>
      <c r="R51" s="100" t="str">
        <f t="shared" si="2"/>
        <v/>
      </c>
      <c r="S51" s="101">
        <v>0</v>
      </c>
      <c r="T51" s="99">
        <f t="shared" si="8"/>
        <v>0</v>
      </c>
      <c r="U51" s="102" t="str">
        <f t="shared" si="3"/>
        <v/>
      </c>
      <c r="V51" s="92"/>
      <c r="W51" s="92"/>
      <c r="X51" s="92"/>
      <c r="Y51" s="103">
        <v>0</v>
      </c>
      <c r="Z51" s="103">
        <v>0</v>
      </c>
    </row>
    <row r="52" spans="1:26" ht="50.1" customHeight="1" x14ac:dyDescent="0.2">
      <c r="A52" s="177"/>
      <c r="B52" s="178"/>
      <c r="C52" s="94"/>
      <c r="D52" s="94"/>
      <c r="E52" s="176"/>
      <c r="F52" s="176"/>
      <c r="G52" s="176"/>
      <c r="H52" s="176"/>
      <c r="I52" s="95"/>
      <c r="J52" s="96"/>
      <c r="K52" s="97"/>
      <c r="L52" s="96"/>
      <c r="M52" s="86"/>
      <c r="N52" s="86"/>
      <c r="O52" s="86"/>
      <c r="P52" s="98">
        <v>0</v>
      </c>
      <c r="Q52" s="99">
        <f t="shared" si="7"/>
        <v>0</v>
      </c>
      <c r="R52" s="100" t="str">
        <f t="shared" si="2"/>
        <v/>
      </c>
      <c r="S52" s="101">
        <v>0</v>
      </c>
      <c r="T52" s="99">
        <f t="shared" si="8"/>
        <v>0</v>
      </c>
      <c r="U52" s="102" t="str">
        <f t="shared" si="3"/>
        <v/>
      </c>
      <c r="V52" s="92"/>
      <c r="W52" s="92"/>
      <c r="X52" s="92"/>
      <c r="Y52" s="103">
        <v>0</v>
      </c>
      <c r="Z52" s="103">
        <v>0</v>
      </c>
    </row>
    <row r="53" spans="1:26" ht="50.1" customHeight="1" x14ac:dyDescent="0.2">
      <c r="A53" s="177"/>
      <c r="B53" s="178"/>
      <c r="C53" s="94"/>
      <c r="D53" s="94"/>
      <c r="E53" s="176"/>
      <c r="F53" s="176"/>
      <c r="G53" s="176"/>
      <c r="H53" s="176"/>
      <c r="I53" s="95"/>
      <c r="J53" s="96"/>
      <c r="K53" s="97"/>
      <c r="L53" s="96"/>
      <c r="M53" s="86"/>
      <c r="N53" s="86"/>
      <c r="O53" s="86"/>
      <c r="P53" s="98">
        <v>0</v>
      </c>
      <c r="Q53" s="99">
        <f t="shared" si="7"/>
        <v>0</v>
      </c>
      <c r="R53" s="100" t="str">
        <f t="shared" si="2"/>
        <v/>
      </c>
      <c r="S53" s="101">
        <v>0</v>
      </c>
      <c r="T53" s="99">
        <f t="shared" si="8"/>
        <v>0</v>
      </c>
      <c r="U53" s="102" t="str">
        <f t="shared" si="3"/>
        <v/>
      </c>
      <c r="V53" s="92"/>
      <c r="W53" s="92"/>
      <c r="X53" s="92"/>
      <c r="Y53" s="103">
        <v>0</v>
      </c>
      <c r="Z53" s="103">
        <v>0</v>
      </c>
    </row>
    <row r="54" spans="1:26" ht="50.1" customHeight="1" x14ac:dyDescent="0.2">
      <c r="A54" s="177"/>
      <c r="B54" s="178"/>
      <c r="C54" s="94"/>
      <c r="D54" s="94"/>
      <c r="E54" s="176"/>
      <c r="F54" s="176"/>
      <c r="G54" s="176"/>
      <c r="H54" s="176"/>
      <c r="I54" s="95"/>
      <c r="J54" s="96"/>
      <c r="K54" s="97"/>
      <c r="L54" s="96"/>
      <c r="M54" s="86"/>
      <c r="N54" s="86"/>
      <c r="O54" s="86"/>
      <c r="P54" s="98">
        <v>0</v>
      </c>
      <c r="Q54" s="99">
        <f t="shared" si="7"/>
        <v>0</v>
      </c>
      <c r="R54" s="100" t="str">
        <f t="shared" si="2"/>
        <v/>
      </c>
      <c r="S54" s="101">
        <v>0</v>
      </c>
      <c r="T54" s="99">
        <f t="shared" si="8"/>
        <v>0</v>
      </c>
      <c r="U54" s="102" t="str">
        <f t="shared" si="3"/>
        <v/>
      </c>
      <c r="V54" s="92"/>
      <c r="W54" s="92"/>
      <c r="X54" s="92"/>
      <c r="Y54" s="103">
        <v>0</v>
      </c>
      <c r="Z54" s="103">
        <v>0</v>
      </c>
    </row>
    <row r="55" spans="1:26" ht="50.1" customHeight="1" thickBot="1" x14ac:dyDescent="0.25">
      <c r="A55" s="177"/>
      <c r="B55" s="178"/>
      <c r="C55" s="94"/>
      <c r="D55" s="94"/>
      <c r="E55" s="176"/>
      <c r="F55" s="176"/>
      <c r="G55" s="176"/>
      <c r="H55" s="176"/>
      <c r="I55" s="95"/>
      <c r="J55" s="96"/>
      <c r="K55" s="97"/>
      <c r="L55" s="96"/>
      <c r="M55" s="86"/>
      <c r="N55" s="86"/>
      <c r="O55" s="86"/>
      <c r="P55" s="98">
        <v>0</v>
      </c>
      <c r="Q55" s="99">
        <f t="shared" si="7"/>
        <v>0</v>
      </c>
      <c r="R55" s="100" t="str">
        <f t="shared" si="2"/>
        <v/>
      </c>
      <c r="S55" s="101">
        <v>0</v>
      </c>
      <c r="T55" s="99">
        <f t="shared" si="8"/>
        <v>0</v>
      </c>
      <c r="U55" s="102" t="str">
        <f t="shared" si="3"/>
        <v/>
      </c>
      <c r="V55" s="92"/>
      <c r="W55" s="92"/>
      <c r="X55" s="92"/>
      <c r="Y55" s="103">
        <v>0</v>
      </c>
      <c r="Z55" s="103">
        <v>0</v>
      </c>
    </row>
    <row r="56" spans="1:26" ht="50.1" hidden="1" customHeight="1" thickBot="1" x14ac:dyDescent="0.25">
      <c r="A56" s="177"/>
      <c r="B56" s="178"/>
      <c r="C56" s="94"/>
      <c r="D56" s="94"/>
      <c r="E56" s="176"/>
      <c r="F56" s="176"/>
      <c r="G56" s="176"/>
      <c r="H56" s="176"/>
      <c r="I56" s="95"/>
      <c r="J56" s="96"/>
      <c r="K56" s="97"/>
      <c r="L56" s="96"/>
      <c r="M56" s="86"/>
      <c r="N56" s="86"/>
      <c r="O56" s="86"/>
      <c r="P56" s="98">
        <v>0</v>
      </c>
      <c r="Q56" s="99">
        <f t="shared" si="7"/>
        <v>0</v>
      </c>
      <c r="R56" s="100" t="e">
        <f t="shared" ref="R56:R64" si="9">$Q56/$H$16</f>
        <v>#DIV/0!</v>
      </c>
      <c r="S56" s="101">
        <v>0</v>
      </c>
      <c r="T56" s="99">
        <f t="shared" si="8"/>
        <v>0</v>
      </c>
      <c r="U56" s="102" t="e">
        <f t="shared" ref="U56:U64" si="10">$S56/$H$16</f>
        <v>#DIV/0!</v>
      </c>
      <c r="V56" s="92"/>
      <c r="W56" s="92"/>
      <c r="X56" s="92"/>
      <c r="Y56" s="103">
        <v>0</v>
      </c>
      <c r="Z56" s="103">
        <v>0</v>
      </c>
    </row>
    <row r="57" spans="1:26" ht="50.1" hidden="1" customHeight="1" x14ac:dyDescent="0.2">
      <c r="A57" s="177"/>
      <c r="B57" s="178"/>
      <c r="C57" s="94"/>
      <c r="D57" s="94"/>
      <c r="E57" s="176"/>
      <c r="F57" s="176"/>
      <c r="G57" s="176"/>
      <c r="H57" s="176"/>
      <c r="I57" s="95"/>
      <c r="J57" s="96"/>
      <c r="K57" s="97"/>
      <c r="L57" s="96"/>
      <c r="M57" s="86"/>
      <c r="N57" s="86"/>
      <c r="O57" s="86"/>
      <c r="P57" s="98">
        <v>0</v>
      </c>
      <c r="Q57" s="99">
        <f t="shared" si="7"/>
        <v>0</v>
      </c>
      <c r="R57" s="100" t="e">
        <f t="shared" si="9"/>
        <v>#DIV/0!</v>
      </c>
      <c r="S57" s="101">
        <v>0</v>
      </c>
      <c r="T57" s="99">
        <f t="shared" si="8"/>
        <v>0</v>
      </c>
      <c r="U57" s="102" t="e">
        <f t="shared" si="10"/>
        <v>#DIV/0!</v>
      </c>
      <c r="V57" s="92"/>
      <c r="W57" s="92"/>
      <c r="X57" s="92"/>
      <c r="Y57" s="103">
        <v>0</v>
      </c>
      <c r="Z57" s="103">
        <v>0</v>
      </c>
    </row>
    <row r="58" spans="1:26" ht="50.1" hidden="1" customHeight="1" x14ac:dyDescent="0.2">
      <c r="A58" s="177"/>
      <c r="B58" s="178"/>
      <c r="C58" s="94"/>
      <c r="D58" s="94"/>
      <c r="E58" s="176"/>
      <c r="F58" s="176"/>
      <c r="G58" s="176"/>
      <c r="H58" s="176"/>
      <c r="I58" s="95"/>
      <c r="J58" s="96"/>
      <c r="K58" s="97"/>
      <c r="L58" s="96"/>
      <c r="M58" s="86"/>
      <c r="N58" s="86"/>
      <c r="O58" s="86"/>
      <c r="P58" s="98">
        <v>0</v>
      </c>
      <c r="Q58" s="99">
        <f t="shared" si="7"/>
        <v>0</v>
      </c>
      <c r="R58" s="100" t="e">
        <f t="shared" si="9"/>
        <v>#DIV/0!</v>
      </c>
      <c r="S58" s="101">
        <v>0</v>
      </c>
      <c r="T58" s="99">
        <f t="shared" si="8"/>
        <v>0</v>
      </c>
      <c r="U58" s="102" t="e">
        <f t="shared" si="10"/>
        <v>#DIV/0!</v>
      </c>
      <c r="V58" s="92"/>
      <c r="W58" s="92"/>
      <c r="X58" s="92"/>
      <c r="Y58" s="103">
        <v>0</v>
      </c>
      <c r="Z58" s="103">
        <v>0</v>
      </c>
    </row>
    <row r="59" spans="1:26" ht="50.1" hidden="1" customHeight="1" thickBot="1" x14ac:dyDescent="0.25">
      <c r="A59" s="177"/>
      <c r="B59" s="178"/>
      <c r="C59" s="94"/>
      <c r="D59" s="94"/>
      <c r="E59" s="176"/>
      <c r="F59" s="176"/>
      <c r="G59" s="176"/>
      <c r="H59" s="176"/>
      <c r="I59" s="95"/>
      <c r="J59" s="96"/>
      <c r="K59" s="97"/>
      <c r="L59" s="96"/>
      <c r="M59" s="86"/>
      <c r="N59" s="86"/>
      <c r="O59" s="86"/>
      <c r="P59" s="98">
        <v>0</v>
      </c>
      <c r="Q59" s="99">
        <f t="shared" si="7"/>
        <v>0</v>
      </c>
      <c r="R59" s="100" t="e">
        <f t="shared" si="9"/>
        <v>#DIV/0!</v>
      </c>
      <c r="S59" s="101">
        <v>0</v>
      </c>
      <c r="T59" s="99">
        <f t="shared" si="8"/>
        <v>0</v>
      </c>
      <c r="U59" s="102" t="e">
        <f t="shared" si="10"/>
        <v>#DIV/0!</v>
      </c>
      <c r="V59" s="92"/>
      <c r="W59" s="92"/>
      <c r="X59" s="92"/>
      <c r="Y59" s="103">
        <v>0</v>
      </c>
      <c r="Z59" s="103">
        <v>0</v>
      </c>
    </row>
    <row r="60" spans="1:26" ht="50.1" hidden="1" customHeight="1" x14ac:dyDescent="0.2">
      <c r="A60" s="177"/>
      <c r="B60" s="178"/>
      <c r="C60" s="94"/>
      <c r="D60" s="94"/>
      <c r="E60" s="176"/>
      <c r="F60" s="176"/>
      <c r="G60" s="176"/>
      <c r="H60" s="176"/>
      <c r="I60" s="95"/>
      <c r="J60" s="96"/>
      <c r="K60" s="97"/>
      <c r="L60" s="96"/>
      <c r="M60" s="86"/>
      <c r="N60" s="86"/>
      <c r="O60" s="86"/>
      <c r="P60" s="98">
        <v>0</v>
      </c>
      <c r="Q60" s="99">
        <f t="shared" si="7"/>
        <v>0</v>
      </c>
      <c r="R60" s="100" t="e">
        <f t="shared" si="9"/>
        <v>#DIV/0!</v>
      </c>
      <c r="S60" s="101">
        <v>0</v>
      </c>
      <c r="T60" s="99">
        <f t="shared" si="8"/>
        <v>0</v>
      </c>
      <c r="U60" s="102" t="e">
        <f t="shared" si="10"/>
        <v>#DIV/0!</v>
      </c>
      <c r="V60" s="92"/>
      <c r="W60" s="92"/>
      <c r="X60" s="92"/>
      <c r="Y60" s="103">
        <v>0</v>
      </c>
      <c r="Z60" s="103">
        <v>0</v>
      </c>
    </row>
    <row r="61" spans="1:26" ht="50.1" hidden="1" customHeight="1" x14ac:dyDescent="0.2">
      <c r="A61" s="177"/>
      <c r="B61" s="178"/>
      <c r="C61" s="94"/>
      <c r="D61" s="94"/>
      <c r="E61" s="176"/>
      <c r="F61" s="176"/>
      <c r="G61" s="176"/>
      <c r="H61" s="176"/>
      <c r="I61" s="95"/>
      <c r="J61" s="96"/>
      <c r="K61" s="97"/>
      <c r="L61" s="96"/>
      <c r="M61" s="86"/>
      <c r="N61" s="86"/>
      <c r="O61" s="86"/>
      <c r="P61" s="98">
        <v>0</v>
      </c>
      <c r="Q61" s="99">
        <f t="shared" si="7"/>
        <v>0</v>
      </c>
      <c r="R61" s="100" t="e">
        <f t="shared" si="9"/>
        <v>#DIV/0!</v>
      </c>
      <c r="S61" s="101">
        <v>0</v>
      </c>
      <c r="T61" s="99">
        <f t="shared" si="8"/>
        <v>0</v>
      </c>
      <c r="U61" s="102" t="e">
        <f t="shared" si="10"/>
        <v>#DIV/0!</v>
      </c>
      <c r="V61" s="92"/>
      <c r="W61" s="92"/>
      <c r="X61" s="92"/>
      <c r="Y61" s="103">
        <v>0</v>
      </c>
      <c r="Z61" s="103">
        <v>0</v>
      </c>
    </row>
    <row r="62" spans="1:26" ht="50.1" hidden="1" customHeight="1" x14ac:dyDescent="0.2">
      <c r="A62" s="177"/>
      <c r="B62" s="178"/>
      <c r="C62" s="94"/>
      <c r="D62" s="94"/>
      <c r="E62" s="176"/>
      <c r="F62" s="176"/>
      <c r="G62" s="176"/>
      <c r="H62" s="176"/>
      <c r="I62" s="95"/>
      <c r="J62" s="96"/>
      <c r="K62" s="97"/>
      <c r="L62" s="96"/>
      <c r="M62" s="86"/>
      <c r="N62" s="86"/>
      <c r="O62" s="86"/>
      <c r="P62" s="98">
        <v>0</v>
      </c>
      <c r="Q62" s="99">
        <f t="shared" si="7"/>
        <v>0</v>
      </c>
      <c r="R62" s="100" t="e">
        <f t="shared" si="9"/>
        <v>#DIV/0!</v>
      </c>
      <c r="S62" s="101">
        <v>0</v>
      </c>
      <c r="T62" s="99">
        <f t="shared" si="8"/>
        <v>0</v>
      </c>
      <c r="U62" s="102" t="e">
        <f t="shared" si="10"/>
        <v>#DIV/0!</v>
      </c>
      <c r="V62" s="92"/>
      <c r="W62" s="92"/>
      <c r="X62" s="92"/>
      <c r="Y62" s="103">
        <v>0</v>
      </c>
      <c r="Z62" s="103">
        <v>0</v>
      </c>
    </row>
    <row r="63" spans="1:26" ht="50.1" hidden="1" customHeight="1" x14ac:dyDescent="0.2">
      <c r="A63" s="177"/>
      <c r="B63" s="178"/>
      <c r="C63" s="94"/>
      <c r="D63" s="94"/>
      <c r="E63" s="176"/>
      <c r="F63" s="176"/>
      <c r="G63" s="176"/>
      <c r="H63" s="176"/>
      <c r="I63" s="95"/>
      <c r="J63" s="96"/>
      <c r="K63" s="97"/>
      <c r="L63" s="96"/>
      <c r="M63" s="86" t="str">
        <f t="shared" si="0"/>
        <v/>
      </c>
      <c r="N63" s="86" t="str">
        <f t="shared" si="1"/>
        <v/>
      </c>
      <c r="O63" s="86" t="str">
        <f>IF(AND(OR($I63="SDVOB &amp; wBE dual Certification",$I63="sdvob $ mBE dual certification",$I63="sdvob"),($P63&gt;1))=TRUE,SUM($R63),"")</f>
        <v/>
      </c>
      <c r="P63" s="104">
        <v>0</v>
      </c>
      <c r="Q63" s="99">
        <f t="shared" si="7"/>
        <v>0</v>
      </c>
      <c r="R63" s="100" t="e">
        <f t="shared" si="9"/>
        <v>#DIV/0!</v>
      </c>
      <c r="S63" s="105">
        <v>0</v>
      </c>
      <c r="T63" s="99">
        <f t="shared" si="8"/>
        <v>0</v>
      </c>
      <c r="U63" s="106" t="e">
        <f t="shared" si="10"/>
        <v>#DIV/0!</v>
      </c>
      <c r="V63" s="107" t="str">
        <f t="shared" si="4"/>
        <v/>
      </c>
      <c r="W63" s="107" t="str">
        <f t="shared" si="5"/>
        <v/>
      </c>
      <c r="X63" s="107" t="str">
        <f t="shared" si="6"/>
        <v/>
      </c>
      <c r="Y63" s="108">
        <v>0</v>
      </c>
      <c r="Z63" s="108">
        <v>0</v>
      </c>
    </row>
    <row r="64" spans="1:26" ht="50.1" hidden="1" customHeight="1" thickBot="1" x14ac:dyDescent="0.25">
      <c r="A64" s="191"/>
      <c r="B64" s="192"/>
      <c r="C64" s="109"/>
      <c r="D64" s="109"/>
      <c r="E64" s="193"/>
      <c r="F64" s="193"/>
      <c r="G64" s="193"/>
      <c r="H64" s="193"/>
      <c r="I64" s="110"/>
      <c r="J64" s="111"/>
      <c r="K64" s="112"/>
      <c r="L64" s="113"/>
      <c r="M64" s="114" t="str">
        <f t="shared" si="0"/>
        <v/>
      </c>
      <c r="N64" s="114" t="str">
        <f t="shared" si="1"/>
        <v/>
      </c>
      <c r="O64" s="114" t="str">
        <f>IF(AND(OR($I64="SDVOB &amp; wBE dual Certification",$I64="sdvob $ mBE dual certification",$I64="sdvob"),($P64&gt;1))=TRUE,SUM($R64),"")</f>
        <v/>
      </c>
      <c r="P64" s="104">
        <v>0</v>
      </c>
      <c r="Q64" s="115">
        <f t="shared" si="7"/>
        <v>0</v>
      </c>
      <c r="R64" s="116" t="e">
        <f t="shared" si="9"/>
        <v>#DIV/0!</v>
      </c>
      <c r="S64" s="117">
        <v>0</v>
      </c>
      <c r="T64" s="115">
        <f t="shared" si="8"/>
        <v>0</v>
      </c>
      <c r="U64" s="118" t="e">
        <f t="shared" si="10"/>
        <v>#DIV/0!</v>
      </c>
      <c r="V64" s="107" t="str">
        <f>IF(AND(OR(K67="SDVOB &amp; MBE dual Certification",$I64="MBE"),($S64&gt;1))=TRUE,SUM($U64),"")</f>
        <v/>
      </c>
      <c r="W64" s="107" t="str">
        <f t="shared" si="5"/>
        <v/>
      </c>
      <c r="X64" s="107" t="str">
        <f t="shared" si="6"/>
        <v/>
      </c>
      <c r="Y64" s="119">
        <v>0</v>
      </c>
      <c r="Z64" s="119">
        <v>0</v>
      </c>
    </row>
    <row r="65" spans="1:26" ht="18.75" customHeight="1" thickBot="1" x14ac:dyDescent="0.25">
      <c r="A65" s="1"/>
      <c r="B65" s="1"/>
      <c r="C65" s="1"/>
      <c r="D65" s="1"/>
      <c r="E65" s="1"/>
      <c r="F65" s="1"/>
      <c r="G65" s="1"/>
      <c r="H65" s="1"/>
      <c r="I65" s="120"/>
      <c r="J65" s="1"/>
      <c r="K65" s="1"/>
      <c r="L65" s="121" t="s">
        <v>29</v>
      </c>
      <c r="M65" s="122"/>
      <c r="N65" s="123"/>
      <c r="O65" s="123"/>
      <c r="P65" s="124">
        <f>SUM(P23:P64)</f>
        <v>0</v>
      </c>
      <c r="Q65" s="124">
        <f>SUM(Q23:Q64)</f>
        <v>0</v>
      </c>
      <c r="R65" s="125"/>
      <c r="S65" s="126">
        <f>SUM(S23:S64)</f>
        <v>0</v>
      </c>
      <c r="T65" s="126">
        <f>SUM(T23:T64)</f>
        <v>0</v>
      </c>
      <c r="U65" s="127"/>
      <c r="V65" s="128"/>
      <c r="W65" s="128"/>
      <c r="X65" s="128"/>
      <c r="Y65" s="129">
        <f>SUM(Y23:Y64)</f>
        <v>0</v>
      </c>
      <c r="Z65" s="129">
        <f>SUM(Z23:Z64)</f>
        <v>0</v>
      </c>
    </row>
    <row r="66" spans="1:26" ht="9" hidden="1" customHeight="1" x14ac:dyDescent="0.2">
      <c r="A66" s="1"/>
      <c r="B66" s="1"/>
      <c r="C66" s="1"/>
      <c r="D66" s="1"/>
      <c r="E66" s="1"/>
      <c r="F66" s="1"/>
      <c r="G66" s="1"/>
      <c r="H66" s="1"/>
      <c r="I66" s="120"/>
      <c r="J66" s="1"/>
      <c r="K66" s="1"/>
      <c r="L66" s="130"/>
      <c r="M66" s="131"/>
      <c r="N66" s="131"/>
      <c r="O66" s="131"/>
      <c r="P66" s="132"/>
      <c r="Q66" s="132"/>
      <c r="R66" s="133"/>
      <c r="S66" s="134"/>
      <c r="T66" s="134"/>
      <c r="U66" s="133"/>
      <c r="V66" s="135"/>
      <c r="W66" s="135"/>
      <c r="X66" s="135"/>
      <c r="Y66" s="136"/>
      <c r="Z66" s="136"/>
    </row>
    <row r="67" spans="1:26" s="8" customFormat="1" ht="48.75" customHeight="1" x14ac:dyDescent="0.2">
      <c r="A67" s="175" t="s">
        <v>56</v>
      </c>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row>
    <row r="68" spans="1:26" s="8" customFormat="1" ht="27" hidden="1" customHeight="1" x14ac:dyDescent="0.2">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row>
    <row r="69" spans="1:26" ht="25.5" hidden="1" customHeight="1" x14ac:dyDescent="0.2">
      <c r="A69" s="137" t="s">
        <v>41</v>
      </c>
      <c r="B69" s="66"/>
      <c r="C69" s="188"/>
      <c r="D69" s="189"/>
      <c r="E69" s="190"/>
      <c r="F69" s="1"/>
      <c r="G69" s="1"/>
      <c r="H69" s="1"/>
      <c r="I69" s="11" t="s">
        <v>40</v>
      </c>
      <c r="J69" s="166"/>
      <c r="K69" s="167"/>
      <c r="L69" s="167"/>
      <c r="M69" s="167"/>
      <c r="N69" s="167"/>
      <c r="O69" s="167"/>
      <c r="P69" s="167"/>
      <c r="Q69" s="167"/>
      <c r="R69" s="167"/>
      <c r="S69" s="167"/>
      <c r="T69" s="167"/>
      <c r="U69" s="168"/>
      <c r="V69" s="138"/>
      <c r="W69" s="139"/>
      <c r="X69" s="1"/>
      <c r="Y69" s="1"/>
      <c r="Z69" s="1"/>
    </row>
    <row r="70" spans="1:26" ht="13.5" customHeight="1" x14ac:dyDescent="0.2">
      <c r="B70" s="67"/>
      <c r="C70" s="151"/>
      <c r="D70" s="151"/>
      <c r="E70" s="140"/>
      <c r="F70" s="67"/>
      <c r="G70" s="152"/>
      <c r="H70" s="141"/>
      <c r="I70" s="142"/>
      <c r="J70" s="140"/>
      <c r="K70" s="140"/>
      <c r="L70" s="140"/>
      <c r="M70" s="140"/>
      <c r="N70" s="140"/>
      <c r="O70" s="140"/>
      <c r="P70" s="140"/>
      <c r="Q70" s="140"/>
      <c r="R70" s="140"/>
      <c r="S70" s="140"/>
      <c r="T70" s="140"/>
      <c r="U70" s="140"/>
      <c r="V70" s="140"/>
      <c r="W70" s="140"/>
      <c r="X70" s="1"/>
    </row>
    <row r="71" spans="1:26" s="7" customFormat="1" ht="33" customHeight="1" x14ac:dyDescent="0.2">
      <c r="A71" s="156" t="s">
        <v>4</v>
      </c>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2" hidden="1" customHeight="1" x14ac:dyDescent="0.2">
      <c r="A72" s="1"/>
    </row>
    <row r="73" spans="1:26" hidden="1" x14ac:dyDescent="0.2">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spans="1:26" hidden="1" x14ac:dyDescent="0.2">
      <c r="B74" s="4"/>
    </row>
    <row r="77" spans="1:26" x14ac:dyDescent="0.2">
      <c r="F77" s="3"/>
      <c r="G77" s="3"/>
    </row>
  </sheetData>
  <sheetProtection algorithmName="SHA-512" hashValue="rwC3asFiVC6LeyRZi9sVAs7aW5lv/bX2kLQYNZfy1vm0IV8UapcVANshUhBfjfBE5qVUteQ7ye4fgL/kgM8u+Q==" saltValue="GXSzhrOrXq5mn4H4l2z+Fg==" spinCount="100000" sheet="1" objects="1" scenarios="1" selectLockedCells="1"/>
  <mergeCells count="110">
    <mergeCell ref="A51:B51"/>
    <mergeCell ref="E51:H51"/>
    <mergeCell ref="B7:D7"/>
    <mergeCell ref="K7:L7"/>
    <mergeCell ref="A43:B43"/>
    <mergeCell ref="E43:H43"/>
    <mergeCell ref="A44:B44"/>
    <mergeCell ref="E44:H44"/>
    <mergeCell ref="A45:B45"/>
    <mergeCell ref="E45:H45"/>
    <mergeCell ref="A35:B35"/>
    <mergeCell ref="E35:H35"/>
    <mergeCell ref="A36:B36"/>
    <mergeCell ref="E36:H36"/>
    <mergeCell ref="A37:B37"/>
    <mergeCell ref="E37:H37"/>
    <mergeCell ref="A39:B39"/>
    <mergeCell ref="E39:H39"/>
    <mergeCell ref="A40:B40"/>
    <mergeCell ref="E40:H40"/>
    <mergeCell ref="A41:B41"/>
    <mergeCell ref="E41:H41"/>
    <mergeCell ref="A42:B42"/>
    <mergeCell ref="E42:H42"/>
    <mergeCell ref="Q5:R5"/>
    <mergeCell ref="T5:Y5"/>
    <mergeCell ref="K12:L12"/>
    <mergeCell ref="K14:L14"/>
    <mergeCell ref="K16:L16"/>
    <mergeCell ref="G5:H5"/>
    <mergeCell ref="K5:L5"/>
    <mergeCell ref="B5:D5"/>
    <mergeCell ref="A54:B54"/>
    <mergeCell ref="E54:H54"/>
    <mergeCell ref="A53:B53"/>
    <mergeCell ref="E53:H53"/>
    <mergeCell ref="A34:B34"/>
    <mergeCell ref="E34:H34"/>
    <mergeCell ref="A38:B38"/>
    <mergeCell ref="E38:H38"/>
    <mergeCell ref="A46:B46"/>
    <mergeCell ref="E46:H46"/>
    <mergeCell ref="A47:B47"/>
    <mergeCell ref="E47:H47"/>
    <mergeCell ref="A48:B48"/>
    <mergeCell ref="E48:H48"/>
    <mergeCell ref="A49:B49"/>
    <mergeCell ref="E49:H49"/>
    <mergeCell ref="A56:B56"/>
    <mergeCell ref="E56:H56"/>
    <mergeCell ref="A61:B61"/>
    <mergeCell ref="E61:H61"/>
    <mergeCell ref="A62:B62"/>
    <mergeCell ref="E62:H62"/>
    <mergeCell ref="A57:B57"/>
    <mergeCell ref="E57:H57"/>
    <mergeCell ref="A58:B58"/>
    <mergeCell ref="E58:H58"/>
    <mergeCell ref="A59:B59"/>
    <mergeCell ref="E59:H59"/>
    <mergeCell ref="A60:B60"/>
    <mergeCell ref="E60:H60"/>
    <mergeCell ref="E28:H28"/>
    <mergeCell ref="E23:H23"/>
    <mergeCell ref="E24:H24"/>
    <mergeCell ref="E25:H25"/>
    <mergeCell ref="A50:B50"/>
    <mergeCell ref="E50:H50"/>
    <mergeCell ref="C69:E69"/>
    <mergeCell ref="A63:B63"/>
    <mergeCell ref="A64:B64"/>
    <mergeCell ref="E64:H64"/>
    <mergeCell ref="E29:H29"/>
    <mergeCell ref="E63:H63"/>
    <mergeCell ref="A30:B30"/>
    <mergeCell ref="E30:H30"/>
    <mergeCell ref="A31:B31"/>
    <mergeCell ref="E31:H31"/>
    <mergeCell ref="A32:B32"/>
    <mergeCell ref="E32:H32"/>
    <mergeCell ref="A33:B33"/>
    <mergeCell ref="E33:H33"/>
    <mergeCell ref="A52:B52"/>
    <mergeCell ref="E52:H52"/>
    <mergeCell ref="A55:B55"/>
    <mergeCell ref="E55:H55"/>
    <mergeCell ref="A73:Z73"/>
    <mergeCell ref="A71:Z71"/>
    <mergeCell ref="A21:Z21"/>
    <mergeCell ref="Q2:Y3"/>
    <mergeCell ref="J69:U69"/>
    <mergeCell ref="D2:K3"/>
    <mergeCell ref="A67:Z67"/>
    <mergeCell ref="A68:Z68"/>
    <mergeCell ref="E26:H26"/>
    <mergeCell ref="A24:B24"/>
    <mergeCell ref="A25:B25"/>
    <mergeCell ref="H12:I12"/>
    <mergeCell ref="H14:I14"/>
    <mergeCell ref="H16:I16"/>
    <mergeCell ref="A22:B22"/>
    <mergeCell ref="A23:B23"/>
    <mergeCell ref="E16:F16"/>
    <mergeCell ref="E12:F12"/>
    <mergeCell ref="E22:H22"/>
    <mergeCell ref="A29:B29"/>
    <mergeCell ref="A26:B26"/>
    <mergeCell ref="A27:B27"/>
    <mergeCell ref="A28:B28"/>
    <mergeCell ref="E27:H27"/>
  </mergeCells>
  <dataValidations count="7">
    <dataValidation type="list" allowBlank="1" showInputMessage="1" showErrorMessage="1" sqref="I23:I64 G5:H5" xr:uid="{00000000-0002-0000-0000-000000000000}">
      <formula1>util</formula1>
    </dataValidation>
    <dataValidation type="date" operator="greaterThan" allowBlank="1" showInputMessage="1" showErrorMessage="1" sqref="K23:L64" xr:uid="{00000000-0002-0000-0000-000001000000}">
      <formula1>35796</formula1>
    </dataValidation>
    <dataValidation operator="greaterThan" allowBlank="1" showInputMessage="1" showErrorMessage="1" sqref="M23:O64 V23:X64" xr:uid="{00000000-0002-0000-0000-000002000000}"/>
    <dataValidation type="list" allowBlank="1" showInputMessage="1" showErrorMessage="1" sqref="E23:H64" xr:uid="{00000000-0002-0000-0000-000003000000}">
      <formula1>type</formula1>
    </dataValidation>
    <dataValidation type="decimal" operator="greaterThanOrEqual" allowBlank="1" showInputMessage="1" showErrorMessage="1" sqref="S23:S64 H14 K14 P23:P64 K12 H12 Z23:Z64" xr:uid="{00000000-0002-0000-0000-000004000000}">
      <formula1>0</formula1>
    </dataValidation>
    <dataValidation type="decimal" operator="greaterThanOrEqual" allowBlank="1" showInputMessage="1" showErrorMessage="1" promptTitle="Amount Paid Prior Period" prompt="Enter the amount paid to the sub in the immediate prior period.  If no payments were made, then enter zero." sqref="Y23:Y64" xr:uid="{00000000-0002-0000-0000-000005000000}">
      <formula1>0</formula1>
    </dataValidation>
    <dataValidation type="date" operator="greaterThan" allowBlank="1" showInputMessage="1" showErrorMessage="1" sqref="E16:F16" xr:uid="{00000000-0002-0000-0000-000006000000}">
      <formula1>36161</formula1>
    </dataValidation>
  </dataValidations>
  <pageMargins left="0.25" right="0.25" top="0.75" bottom="0.75" header="0.3" footer="0.3"/>
  <pageSetup scale="43" fitToHeight="0" orientation="landscape" r:id="rId1"/>
  <headerFooter>
    <oddHeader>&amp;C&amp;"Arial Black,Regular"&amp;18&amp;K03+033COMBINED ACTUAL SUBCONTRACTOR UTILIZATION PLAN
&amp;12&amp;KC00000TO BE SUBMITTED PRIOR TO CONTRACT EXECUTION AND UPDATED and SUBMITTED WITH EACH APPLICATION FOR PAYMENT&amp;R&amp;G</oddHeader>
    <oddFooter>&amp;R&amp;"Arial,Regular"&amp;12&amp;K04-018Rev. 2/24</oddFooter>
  </headerFooter>
  <rowBreaks count="1" manualBreakCount="1">
    <brk id="36" max="25" man="1"/>
  </rowBreaks>
  <colBreaks count="1" manualBreakCount="1">
    <brk id="12" max="39"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7000000}">
          <x14:formula1>
            <xm:f>List!$A$9:$A$10</xm:f>
          </x14:formula1>
          <xm:sqref>J23:J64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election activeCell="H4" sqref="H4"/>
    </sheetView>
  </sheetViews>
  <sheetFormatPr defaultRowHeight="12.75" x14ac:dyDescent="0.2"/>
  <sheetData>
    <row r="1" spans="1:1" x14ac:dyDescent="0.2">
      <c r="A1" s="5" t="s">
        <v>1</v>
      </c>
    </row>
    <row r="2" spans="1:1" x14ac:dyDescent="0.2">
      <c r="A2" s="5" t="s">
        <v>2</v>
      </c>
    </row>
    <row r="3" spans="1:1" x14ac:dyDescent="0.2">
      <c r="A3" s="5" t="s">
        <v>13</v>
      </c>
    </row>
    <row r="4" spans="1:1" x14ac:dyDescent="0.2">
      <c r="A4" s="5" t="s">
        <v>45</v>
      </c>
    </row>
    <row r="5" spans="1:1" x14ac:dyDescent="0.2">
      <c r="A5" s="5" t="s">
        <v>46</v>
      </c>
    </row>
    <row r="6" spans="1:1" x14ac:dyDescent="0.2">
      <c r="A6" s="5" t="s">
        <v>14</v>
      </c>
    </row>
    <row r="9" spans="1:1" x14ac:dyDescent="0.2">
      <c r="A9" s="5" t="s">
        <v>17</v>
      </c>
    </row>
    <row r="10" spans="1:1" x14ac:dyDescent="0.2">
      <c r="A10" s="5" t="s">
        <v>18</v>
      </c>
    </row>
    <row r="13" spans="1:1" x14ac:dyDescent="0.2">
      <c r="A13" s="5" t="s">
        <v>34</v>
      </c>
    </row>
    <row r="14" spans="1:1" x14ac:dyDescent="0.2">
      <c r="A14" s="5" t="s">
        <v>35</v>
      </c>
    </row>
    <row r="15" spans="1:1" x14ac:dyDescent="0.2">
      <c r="A15" s="5" t="s">
        <v>37</v>
      </c>
    </row>
    <row r="16" spans="1:1" x14ac:dyDescent="0.2">
      <c r="A16" s="5" t="s">
        <v>57</v>
      </c>
    </row>
    <row r="17" spans="1:1" x14ac:dyDescent="0.2">
      <c r="A17" s="5" t="s">
        <v>36</v>
      </c>
    </row>
    <row r="18" spans="1:1" x14ac:dyDescent="0.2">
      <c r="A18" s="5" t="s">
        <v>38</v>
      </c>
    </row>
    <row r="19" spans="1:1" x14ac:dyDescent="0.2">
      <c r="A19" s="5" t="s">
        <v>39</v>
      </c>
    </row>
  </sheetData>
  <sortState xmlns:xlrd2="http://schemas.microsoft.com/office/spreadsheetml/2017/richdata2" ref="A13:A19">
    <sortCondition ref="A13: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3CF677D9BBEB4F982B33911FE8EFE7" ma:contentTypeVersion="2" ma:contentTypeDescription="Create a new document." ma:contentTypeScope="" ma:versionID="ddff3aced75362662bac4b9159550061">
  <xsd:schema xmlns:xsd="http://www.w3.org/2001/XMLSchema" xmlns:xs="http://www.w3.org/2001/XMLSchema" xmlns:p="http://schemas.microsoft.com/office/2006/metadata/properties" xmlns:ns2="39a7d4c6-75d3-42ae-b532-2c8d5b0ccd11" targetNamespace="http://schemas.microsoft.com/office/2006/metadata/properties" ma:root="true" ma:fieldsID="bbb8b6ed7f6cc2652d17cd20409e3849" ns2:_="">
    <xsd:import namespace="39a7d4c6-75d3-42ae-b532-2c8d5b0ccd1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7d4c6-75d3-42ae-b532-2c8d5b0ccd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621145-C268-4D41-9BD6-FC9B6826B278}">
  <ds:schemaRef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39a7d4c6-75d3-42ae-b532-2c8d5b0ccd11"/>
    <ds:schemaRef ds:uri="http://schemas.openxmlformats.org/package/2006/metadata/core-properties"/>
    <ds:schemaRef ds:uri="http://purl.org/dc/dcmitype/"/>
    <ds:schemaRef ds:uri="http://purl.org/dc/elements/1.1/"/>
    <ds:schemaRef ds:uri="http://purl.org/dc/terms/"/>
  </ds:schemaRefs>
</ds:datastoreItem>
</file>

<file path=customXml/itemProps2.xml><?xml version="1.0" encoding="utf-8"?>
<ds:datastoreItem xmlns:ds="http://schemas.openxmlformats.org/officeDocument/2006/customXml" ds:itemID="{74863346-3D4B-40B9-853A-018520B99B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7d4c6-75d3-42ae-b532-2c8d5b0cc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35E63F-5F01-4425-8CEF-12F36AF571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Monthy Utilization</vt:lpstr>
      <vt:lpstr>List</vt:lpstr>
      <vt:lpstr>'Monthy Utilization'!Print_Area</vt:lpstr>
      <vt:lpstr>'Monthy Utilization'!Print_Titles</vt:lpstr>
      <vt:lpstr>type</vt:lpstr>
      <vt:lpstr>util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Contractors MWBE Utilization Plan</dc:title>
  <dc:creator>NYS OPRHP</dc:creator>
  <cp:lastModifiedBy>Davies, Owen</cp:lastModifiedBy>
  <cp:lastPrinted>2019-08-16T15:15:18Z</cp:lastPrinted>
  <dcterms:created xsi:type="dcterms:W3CDTF">2018-07-10T20:19:39Z</dcterms:created>
  <dcterms:modified xsi:type="dcterms:W3CDTF">2024-02-12T18:56:35Z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0x010100323CF677D9BBEB4F982B33911FE8EFE7</vt:lpwstr>
  </property>
</Properties>
</file>